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565" activeTab="11"/>
  </bookViews>
  <sheets>
    <sheet name="Startlista" sheetId="1" r:id="rId1"/>
    <sheet name="Omg.1" sheetId="2" r:id="rId2"/>
    <sheet name="Omg.2" sheetId="3" r:id="rId3"/>
    <sheet name="Omg.3" sheetId="4" r:id="rId4"/>
    <sheet name="Omg.4" sheetId="5" r:id="rId5"/>
    <sheet name="Omg.5" sheetId="6" r:id="rId6"/>
    <sheet name="Omg.6" sheetId="7" r:id="rId7"/>
    <sheet name="Omg.7" sheetId="8" r:id="rId8"/>
    <sheet name="Omg.8" sheetId="9" r:id="rId9"/>
    <sheet name="Fly-off" sheetId="10" r:id="rId10"/>
    <sheet name="Formler" sheetId="11" state="hidden" r:id="rId11"/>
    <sheet name="Resultat" sheetId="12" r:id="rId12"/>
  </sheets>
  <definedNames>
    <definedName name="_Databasfilter" localSheetId="9" hidden="1">'Fly-off'!$B$2:$K$56</definedName>
    <definedName name="_Databasfilter" localSheetId="1" hidden="1">'Omg.1'!$B$2:$K$56</definedName>
    <definedName name="_Databasfilter" localSheetId="2" hidden="1">'Omg.2'!$B$2:$K$56</definedName>
    <definedName name="_Databasfilter" localSheetId="3" hidden="1">'Omg.3'!$B$2:$K$56</definedName>
    <definedName name="_Databasfilter" localSheetId="4" hidden="1">'Omg.4'!$B$2:$K$56</definedName>
    <definedName name="_Databasfilter" localSheetId="5" hidden="1">'Omg.5'!$B$2:$K$56</definedName>
    <definedName name="_Databasfilter" localSheetId="6" hidden="1">'Omg.6'!$B$2:$K$56</definedName>
    <definedName name="_Databasfilter" localSheetId="7" hidden="1">'Omg.7'!$B$2:$K$56</definedName>
    <definedName name="_Databasfilter" localSheetId="8" hidden="1">'Omg.8'!$B$2:$K$56</definedName>
    <definedName name="CRITERIA" localSheetId="9">'Fly-off'!$B$57:$K$58</definedName>
    <definedName name="CRITERIA" localSheetId="1">'Omg.1'!$B$57:$K$58</definedName>
    <definedName name="CRITERIA" localSheetId="2">'Omg.2'!$B$57:$K$58</definedName>
    <definedName name="CRITERIA" localSheetId="3">'Omg.3'!$B$57:$K$58</definedName>
    <definedName name="CRITERIA" localSheetId="4">'Omg.4'!$B$57:$K$58</definedName>
    <definedName name="CRITERIA" localSheetId="5">'Omg.5'!$B$57:$K$58</definedName>
    <definedName name="CRITERIA" localSheetId="6">'Omg.6'!$B$57:$K$58</definedName>
    <definedName name="CRITERIA" localSheetId="7">'Omg.7'!$B$57:$K$58</definedName>
    <definedName name="CRITERIA" localSheetId="8">'Omg.8'!$B$57:$K$58</definedName>
    <definedName name="CRITERIA" localSheetId="0">'Startlista'!$A$35:$A$48</definedName>
    <definedName name="EXTRACT" localSheetId="9">'Fly-off'!$B$61:$K$61</definedName>
    <definedName name="EXTRACT" localSheetId="1">'Omg.1'!$B$61:$K$61</definedName>
    <definedName name="EXTRACT" localSheetId="2">'Omg.2'!$B$61:$K$61</definedName>
    <definedName name="EXTRACT" localSheetId="3">'Omg.3'!$B$61:$K$61</definedName>
    <definedName name="EXTRACT" localSheetId="4">'Omg.4'!$B$61:$K$61</definedName>
    <definedName name="EXTRACT" localSheetId="5">'Omg.5'!$B$61:$K$61</definedName>
    <definedName name="EXTRACT" localSheetId="6">'Omg.6'!$B$61:$K$61</definedName>
    <definedName name="EXTRACT" localSheetId="7">'Omg.7'!$B$61:$K$61</definedName>
    <definedName name="EXTRACT" localSheetId="8">'Omg.8'!$B$61:$K$61</definedName>
    <definedName name="EXTRACT" localSheetId="0">'Startlista'!$A$52:$E$52</definedName>
    <definedName name="_xlnm.Print_Area" localSheetId="9">'Fly-off'!$A$1:$K$41</definedName>
    <definedName name="_xlnm.Print_Area" localSheetId="1">'Omg.1'!$A$1:$K$51</definedName>
    <definedName name="_xlnm.Print_Area" localSheetId="2">'Omg.2'!$A$1:$K$51</definedName>
    <definedName name="_xlnm.Print_Area" localSheetId="3">'Omg.3'!$A$1:$K$48</definedName>
    <definedName name="_xlnm.Print_Area" localSheetId="4">'Omg.4'!$A$1:$K$51</definedName>
    <definedName name="_xlnm.Print_Area" localSheetId="5">'Omg.5'!$A$1:$K$51</definedName>
    <definedName name="_xlnm.Print_Area" localSheetId="6">'Omg.6'!$A$1:$K$51</definedName>
    <definedName name="_xlnm.Print_Area" localSheetId="7">'Omg.7'!$A$1:$K$51</definedName>
    <definedName name="_xlnm.Print_Area" localSheetId="8">'Omg.8'!$A$1:$K$51</definedName>
    <definedName name="_xlnm.Print_Area" localSheetId="11">'Resultat'!$A$1:$L$43</definedName>
    <definedName name="_xlnm.Print_Area" localSheetId="0">'Startlista'!$A$1:$H$34</definedName>
  </definedNames>
  <calcPr fullCalcOnLoad="1"/>
</workbook>
</file>

<file path=xl/sharedStrings.xml><?xml version="1.0" encoding="utf-8"?>
<sst xmlns="http://schemas.openxmlformats.org/spreadsheetml/2006/main" count="1237" uniqueCount="80">
  <si>
    <t>Grupper</t>
  </si>
  <si>
    <t>Omgångar</t>
  </si>
  <si>
    <t>cellänk</t>
  </si>
  <si>
    <t>Indata</t>
  </si>
  <si>
    <t>värde</t>
  </si>
  <si>
    <t>Start</t>
  </si>
  <si>
    <t>Namn</t>
  </si>
  <si>
    <t>Flygklubb</t>
  </si>
  <si>
    <t>Poäng</t>
  </si>
  <si>
    <t>Flyg-</t>
  </si>
  <si>
    <t>Nr</t>
  </si>
  <si>
    <t>Fr  1</t>
  </si>
  <si>
    <t>Fr  2</t>
  </si>
  <si>
    <t>sek</t>
  </si>
  <si>
    <t>landn.</t>
  </si>
  <si>
    <t>poäng</t>
  </si>
  <si>
    <t>Tot. poäng</t>
  </si>
  <si>
    <t xml:space="preserve"> </t>
  </si>
  <si>
    <t>Frekv. 1</t>
  </si>
  <si>
    <t>Frekv. 2</t>
  </si>
  <si>
    <t>Betalt per</t>
  </si>
  <si>
    <t>Kronor</t>
  </si>
  <si>
    <t>SMFF-nr</t>
  </si>
  <si>
    <t>indata</t>
  </si>
  <si>
    <t>Flyoffer</t>
  </si>
  <si>
    <t>Omg 1</t>
  </si>
  <si>
    <t>Omg 2.</t>
  </si>
  <si>
    <t>Omg. 3</t>
  </si>
  <si>
    <t>Omg. 4</t>
  </si>
  <si>
    <t>Omg. 5</t>
  </si>
  <si>
    <t>Totalt</t>
  </si>
  <si>
    <t>Kontroll</t>
  </si>
  <si>
    <t>min</t>
  </si>
  <si>
    <t>Flygtid</t>
  </si>
  <si>
    <t>Frekvens</t>
  </si>
  <si>
    <t>Grupp</t>
  </si>
  <si>
    <t>Omgång</t>
  </si>
  <si>
    <t>Omg. 6</t>
  </si>
  <si>
    <t>Omg. 7</t>
  </si>
  <si>
    <t>Omg. 8</t>
  </si>
  <si>
    <t>Fölene</t>
  </si>
  <si>
    <t>Herrljunga MFK</t>
  </si>
  <si>
    <t>Patrik Randmäe</t>
  </si>
  <si>
    <t>Finspångs RCK</t>
  </si>
  <si>
    <t>Askersunds MFK</t>
  </si>
  <si>
    <t>Per-Olof Edberg</t>
  </si>
  <si>
    <t>Conny Svantesson</t>
  </si>
  <si>
    <t>Lennart Andersson</t>
  </si>
  <si>
    <t>Hans Andersson</t>
  </si>
  <si>
    <t>Uno Persson</t>
  </si>
  <si>
    <t>Peter Elvingsson</t>
  </si>
  <si>
    <t>Pasi Väisänen</t>
  </si>
  <si>
    <t>RFK Ikaros</t>
  </si>
  <si>
    <t>Kungsängens MFK</t>
  </si>
  <si>
    <t>Mattias Carlsson</t>
  </si>
  <si>
    <t>Jonas Blomdahl</t>
  </si>
  <si>
    <t>Jonas Ekman</t>
  </si>
  <si>
    <t>Edvard Karlsson</t>
  </si>
  <si>
    <t>Conny Andersson</t>
  </si>
  <si>
    <t>AKMG</t>
  </si>
  <si>
    <t>Sören Svantesson</t>
  </si>
  <si>
    <t>Rolf-Erik Blomdahl</t>
  </si>
  <si>
    <t>Martin Alaby</t>
  </si>
  <si>
    <t>Fredrik Persson</t>
  </si>
  <si>
    <t>Joakim Ståhl</t>
  </si>
  <si>
    <t>Stefan Wahlberg</t>
  </si>
  <si>
    <t>Anders Henriksson</t>
  </si>
  <si>
    <t>Tor Möller</t>
  </si>
  <si>
    <t>Mattias Johansson</t>
  </si>
  <si>
    <t>Rickard Starkenberg</t>
  </si>
  <si>
    <t>Henrik Karusaari</t>
  </si>
  <si>
    <t>Stig Sjöstedt</t>
  </si>
  <si>
    <t>Lidköpings MFK</t>
  </si>
  <si>
    <t>Bollnäs MFK</t>
  </si>
  <si>
    <t>Johan Mollwing</t>
  </si>
  <si>
    <t>3a</t>
  </si>
  <si>
    <t>3b</t>
  </si>
  <si>
    <t>SM F3J 2001 (Yellow Eagle Trophy)</t>
  </si>
  <si>
    <t>Henrik Karhusaari</t>
  </si>
  <si>
    <t>UT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</si>
</sst>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_-* #,##0.0\ _k_r_-;\-* #,##0.0\ _k_r_-;_-* &quot;-&quot;??\ _k_r_-;_-@_-"/>
    <numFmt numFmtId="168" formatCode="_-* #,##0\ _k_r_-;\-* #,##0\ _k_r_-;_-* &quot;-&quot;??\ _k_r_-;_-@_-"/>
    <numFmt numFmtId="169" formatCode="_-* #,##0.000\ _k_r_-;\-* #,##0.000\ _k_r_-;_-* &quot;-&quot;??\ _k_r_-;_-@_-"/>
    <numFmt numFmtId="170" formatCode="0.0000"/>
    <numFmt numFmtId="171" formatCode="&quot;kl &quot;hh:mm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10">
    <font>
      <sz val="10"/>
      <name val="Arial"/>
      <family val="0"/>
    </font>
    <font>
      <b/>
      <sz val="10"/>
      <name val="MS Sans Serif"/>
      <family val="0"/>
    </font>
    <font>
      <i/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i/>
      <sz val="10"/>
      <name val="MS Sans Serif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2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 locked="0"/>
    </xf>
    <xf numFmtId="1" fontId="0" fillId="0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2" fillId="0" borderId="2" xfId="0" applyNumberFormat="1" applyFont="1" applyFill="1" applyBorder="1" applyAlignment="1" applyProtection="1">
      <alignment/>
      <protection locked="0"/>
    </xf>
    <xf numFmtId="0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1" fillId="4" borderId="2" xfId="0" applyFont="1" applyFill="1" applyBorder="1" applyAlignment="1">
      <alignment/>
    </xf>
    <xf numFmtId="14" fontId="1" fillId="4" borderId="2" xfId="0" applyNumberFormat="1" applyFont="1" applyFill="1" applyBorder="1" applyAlignment="1">
      <alignment/>
    </xf>
    <xf numFmtId="0" fontId="0" fillId="4" borderId="2" xfId="0" applyFill="1" applyBorder="1" applyAlignment="1" applyProtection="1">
      <alignment/>
      <protection locked="0"/>
    </xf>
    <xf numFmtId="1" fontId="0" fillId="4" borderId="2" xfId="0" applyNumberFormat="1" applyFill="1" applyBorder="1" applyAlignment="1" applyProtection="1">
      <alignment/>
      <protection locked="0"/>
    </xf>
    <xf numFmtId="1" fontId="0" fillId="4" borderId="2" xfId="0" applyNumberFormat="1" applyFont="1" applyFill="1" applyBorder="1" applyAlignment="1" applyProtection="1">
      <alignment/>
      <protection locked="0"/>
    </xf>
    <xf numFmtId="1" fontId="0" fillId="0" borderId="2" xfId="0" applyNumberFormat="1" applyFill="1" applyBorder="1" applyAlignment="1" applyProtection="1">
      <alignment/>
      <protection locked="0"/>
    </xf>
    <xf numFmtId="1" fontId="0" fillId="0" borderId="2" xfId="0" applyNumberFormat="1" applyFon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0" fillId="5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2" borderId="0" xfId="0" applyNumberFormat="1" applyFill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4" borderId="7" xfId="0" applyFill="1" applyBorder="1" applyAlignment="1" applyProtection="1">
      <alignment/>
      <protection locked="0"/>
    </xf>
    <xf numFmtId="0" fontId="0" fillId="4" borderId="7" xfId="0" applyFill="1" applyBorder="1" applyAlignment="1">
      <alignment/>
    </xf>
    <xf numFmtId="0" fontId="0" fillId="4" borderId="7" xfId="0" applyNumberFormat="1" applyFill="1" applyBorder="1" applyAlignment="1" applyProtection="1">
      <alignment/>
      <protection locked="0"/>
    </xf>
    <xf numFmtId="4" fontId="0" fillId="4" borderId="7" xfId="0" applyNumberFormat="1" applyFill="1" applyBorder="1" applyAlignment="1" applyProtection="1">
      <alignment/>
      <protection locked="0"/>
    </xf>
    <xf numFmtId="1" fontId="0" fillId="4" borderId="7" xfId="0" applyNumberFormat="1" applyFill="1" applyBorder="1" applyAlignment="1">
      <alignment/>
    </xf>
    <xf numFmtId="0" fontId="0" fillId="4" borderId="2" xfId="0" applyFill="1" applyBorder="1" applyAlignment="1">
      <alignment/>
    </xf>
    <xf numFmtId="4" fontId="0" fillId="4" borderId="2" xfId="0" applyNumberFormat="1" applyFill="1" applyBorder="1" applyAlignment="1" applyProtection="1">
      <alignment/>
      <protection locked="0"/>
    </xf>
    <xf numFmtId="1" fontId="0" fillId="4" borderId="2" xfId="0" applyNumberFormat="1" applyFill="1" applyBorder="1" applyAlignment="1">
      <alignment/>
    </xf>
    <xf numFmtId="0" fontId="0" fillId="4" borderId="2" xfId="0" applyNumberFormat="1" applyFill="1" applyBorder="1" applyAlignment="1" applyProtection="1">
      <alignment/>
      <protection locked="0"/>
    </xf>
    <xf numFmtId="1" fontId="0" fillId="4" borderId="2" xfId="0" applyNumberFormat="1" applyFont="1" applyFill="1" applyBorder="1" applyAlignment="1">
      <alignment/>
    </xf>
    <xf numFmtId="3" fontId="0" fillId="4" borderId="2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0" fillId="7" borderId="0" xfId="0" applyFill="1" applyAlignment="1">
      <alignment/>
    </xf>
    <xf numFmtId="0" fontId="0" fillId="7" borderId="0" xfId="0" applyNumberFormat="1" applyFill="1" applyAlignment="1" applyProtection="1">
      <alignment/>
      <protection locked="0"/>
    </xf>
    <xf numFmtId="0" fontId="2" fillId="7" borderId="0" xfId="0" applyNumberFormat="1" applyFont="1" applyFill="1" applyAlignment="1" applyProtection="1">
      <alignment/>
      <protection locked="0"/>
    </xf>
    <xf numFmtId="0" fontId="0" fillId="0" borderId="0" xfId="0" applyFont="1" applyBorder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7" borderId="2" xfId="0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2" xfId="0" applyNumberFormat="1" applyFill="1" applyBorder="1" applyAlignment="1" applyProtection="1">
      <alignment/>
      <protection locked="0"/>
    </xf>
    <xf numFmtId="0" fontId="0" fillId="8" borderId="2" xfId="0" applyFill="1" applyBorder="1" applyAlignment="1">
      <alignment/>
    </xf>
    <xf numFmtId="2" fontId="0" fillId="8" borderId="2" xfId="0" applyNumberFormat="1" applyFill="1" applyBorder="1" applyAlignment="1">
      <alignment/>
    </xf>
    <xf numFmtId="2" fontId="0" fillId="8" borderId="2" xfId="0" applyNumberForma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Border="1" applyAlignment="1" applyProtection="1">
      <alignment/>
      <protection locked="0"/>
    </xf>
    <xf numFmtId="2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ont="1" applyBorder="1" applyAlignment="1" applyProtection="1">
      <alignment/>
      <protection locked="0"/>
    </xf>
    <xf numFmtId="2" fontId="0" fillId="0" borderId="7" xfId="0" applyNumberFormat="1" applyFont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2" fontId="0" fillId="9" borderId="9" xfId="0" applyNumberFormat="1" applyFill="1" applyBorder="1" applyAlignment="1">
      <alignment/>
    </xf>
    <xf numFmtId="2" fontId="0" fillId="9" borderId="9" xfId="0" applyNumberFormat="1" applyFill="1" applyBorder="1" applyAlignment="1" applyProtection="1">
      <alignment/>
      <protection locked="0"/>
    </xf>
    <xf numFmtId="2" fontId="0" fillId="9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2" fontId="0" fillId="7" borderId="12" xfId="0" applyNumberFormat="1" applyFill="1" applyBorder="1" applyAlignment="1">
      <alignment/>
    </xf>
    <xf numFmtId="0" fontId="0" fillId="8" borderId="11" xfId="0" applyFill="1" applyBorder="1" applyAlignment="1">
      <alignment/>
    </xf>
    <xf numFmtId="2" fontId="0" fillId="8" borderId="12" xfId="0" applyNumberFormat="1" applyFill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3</xdr:row>
      <xdr:rowOff>0</xdr:rowOff>
    </xdr:from>
    <xdr:to>
      <xdr:col>10</xdr:col>
      <xdr:colOff>123825</xdr:colOff>
      <xdr:row>5</xdr:row>
      <xdr:rowOff>228600</xdr:rowOff>
    </xdr:to>
    <xdr:pic macro="[0]!Matris.Matris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143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8</xdr:row>
      <xdr:rowOff>28575</xdr:rowOff>
    </xdr:from>
    <xdr:ext cx="485775" cy="238125"/>
    <xdr:sp>
      <xdr:nvSpPr>
        <xdr:cNvPr id="1" name="TextBox 1"/>
        <xdr:cNvSpPr txBox="1">
          <a:spLocks noChangeArrowheads="1"/>
        </xdr:cNvSpPr>
      </xdr:nvSpPr>
      <xdr:spPr>
        <a:xfrm>
          <a:off x="219075" y="1323975"/>
          <a:ext cx="485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oneCellAnchor>
  <xdr:oneCellAnchor>
    <xdr:from>
      <xdr:col>0</xdr:col>
      <xdr:colOff>219075</xdr:colOff>
      <xdr:row>36</xdr:row>
      <xdr:rowOff>28575</xdr:rowOff>
    </xdr:from>
    <xdr:ext cx="952500" cy="238125"/>
    <xdr:sp>
      <xdr:nvSpPr>
        <xdr:cNvPr id="2" name="TextBox 2"/>
        <xdr:cNvSpPr txBox="1">
          <a:spLocks noChangeArrowheads="1"/>
        </xdr:cNvSpPr>
      </xdr:nvSpPr>
      <xdr:spPr>
        <a:xfrm>
          <a:off x="219075" y="5857875"/>
          <a:ext cx="952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Inmatning</a:t>
          </a:r>
        </a:p>
      </xdr:txBody>
    </xdr:sp>
    <xdr:clientData/>
  </xdr:oneCellAnchor>
  <xdr:oneCellAnchor>
    <xdr:from>
      <xdr:col>0</xdr:col>
      <xdr:colOff>219075</xdr:colOff>
      <xdr:row>66</xdr:row>
      <xdr:rowOff>28575</xdr:rowOff>
    </xdr:from>
    <xdr:ext cx="952500" cy="238125"/>
    <xdr:sp>
      <xdr:nvSpPr>
        <xdr:cNvPr id="3" name="TextBox 3"/>
        <xdr:cNvSpPr txBox="1">
          <a:spLocks noChangeArrowheads="1"/>
        </xdr:cNvSpPr>
      </xdr:nvSpPr>
      <xdr:spPr>
        <a:xfrm>
          <a:off x="219075" y="10715625"/>
          <a:ext cx="952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Resultat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I317"/>
  <sheetViews>
    <sheetView showZeros="0" zoomScaleSheetLayoutView="100" workbookViewId="0" topLeftCell="A1">
      <selection activeCell="D13" sqref="D13"/>
    </sheetView>
  </sheetViews>
  <sheetFormatPr defaultColWidth="9.140625" defaultRowHeight="12.75"/>
  <cols>
    <col min="1" max="1" width="8.140625" style="0" customWidth="1"/>
    <col min="2" max="2" width="18.8515625" style="0" customWidth="1"/>
    <col min="3" max="3" width="16.8515625" style="0" bestFit="1" customWidth="1"/>
    <col min="4" max="4" width="8.57421875" style="0" customWidth="1"/>
    <col min="5" max="5" width="8.140625" style="0" customWidth="1"/>
    <col min="6" max="7" width="9.7109375" style="0" customWidth="1"/>
  </cols>
  <sheetData>
    <row r="1" spans="1:8" ht="23.25">
      <c r="A1" s="144" t="str">
        <f>Formler!A2</f>
        <v>Herrljunga MFK</v>
      </c>
      <c r="B1" s="144"/>
      <c r="C1" s="144"/>
      <c r="D1" s="144"/>
      <c r="E1" s="144"/>
      <c r="F1" s="144"/>
      <c r="G1" s="144"/>
      <c r="H1" s="144"/>
    </row>
    <row r="2" spans="1:8" ht="20.25">
      <c r="A2" s="22"/>
      <c r="B2" s="146" t="str">
        <f>Formler!A1</f>
        <v>SM F3J 2001 (Yellow Eagle Trophy)</v>
      </c>
      <c r="C2" s="146"/>
      <c r="D2" s="146"/>
      <c r="E2" s="146"/>
      <c r="F2" s="146"/>
      <c r="G2" s="145">
        <f>Formler!B1</f>
        <v>37036</v>
      </c>
      <c r="H2" s="145"/>
    </row>
    <row r="3" spans="1:8" ht="12.75">
      <c r="A3" s="18" t="s">
        <v>5</v>
      </c>
      <c r="B3" s="17"/>
      <c r="C3" s="17"/>
      <c r="D3" s="17"/>
      <c r="E3" s="17"/>
      <c r="F3" s="17"/>
      <c r="G3" s="17"/>
      <c r="H3" s="18" t="s">
        <v>17</v>
      </c>
    </row>
    <row r="4" spans="1:8" ht="19.5" customHeight="1">
      <c r="A4" s="19" t="s">
        <v>10</v>
      </c>
      <c r="B4" s="19" t="s">
        <v>6</v>
      </c>
      <c r="C4" s="19" t="s">
        <v>7</v>
      </c>
      <c r="D4" s="19" t="s">
        <v>18</v>
      </c>
      <c r="E4" s="19" t="s">
        <v>19</v>
      </c>
      <c r="F4" s="20" t="s">
        <v>20</v>
      </c>
      <c r="G4" s="20" t="s">
        <v>21</v>
      </c>
      <c r="H4" s="20" t="s">
        <v>22</v>
      </c>
    </row>
    <row r="5" spans="1:8" ht="19.5" customHeight="1">
      <c r="A5" s="60">
        <v>1</v>
      </c>
      <c r="B5" s="61" t="s">
        <v>48</v>
      </c>
      <c r="C5" s="61" t="s">
        <v>44</v>
      </c>
      <c r="D5" s="62">
        <v>77</v>
      </c>
      <c r="E5" s="62">
        <v>70</v>
      </c>
      <c r="F5" s="63"/>
      <c r="G5" s="64"/>
      <c r="H5" s="61"/>
    </row>
    <row r="6" spans="1:8" ht="19.5" customHeight="1">
      <c r="A6" s="65">
        <v>2</v>
      </c>
      <c r="B6" s="65" t="s">
        <v>47</v>
      </c>
      <c r="C6" s="65" t="s">
        <v>44</v>
      </c>
      <c r="D6" s="65">
        <v>77</v>
      </c>
      <c r="E6" s="65">
        <v>70</v>
      </c>
      <c r="F6" s="66"/>
      <c r="G6" s="67"/>
      <c r="H6" s="65"/>
    </row>
    <row r="7" spans="1:8" ht="19.5" customHeight="1">
      <c r="A7" s="42">
        <v>3</v>
      </c>
      <c r="B7" s="65" t="s">
        <v>49</v>
      </c>
      <c r="C7" s="65" t="s">
        <v>44</v>
      </c>
      <c r="D7" s="65">
        <v>67</v>
      </c>
      <c r="E7" s="65">
        <v>74</v>
      </c>
      <c r="F7" s="66"/>
      <c r="G7" s="67"/>
      <c r="H7" s="65"/>
    </row>
    <row r="8" spans="1:8" ht="19.5" customHeight="1">
      <c r="A8" s="65">
        <v>4</v>
      </c>
      <c r="B8" s="65" t="s">
        <v>69</v>
      </c>
      <c r="C8" s="65" t="s">
        <v>73</v>
      </c>
      <c r="D8" s="65">
        <v>77</v>
      </c>
      <c r="E8" s="65">
        <v>64</v>
      </c>
      <c r="F8" s="66"/>
      <c r="G8" s="67"/>
      <c r="H8" s="65"/>
    </row>
    <row r="9" spans="1:8" ht="19.5" customHeight="1">
      <c r="A9" s="42">
        <v>5</v>
      </c>
      <c r="B9" s="65" t="s">
        <v>71</v>
      </c>
      <c r="C9" s="65" t="s">
        <v>72</v>
      </c>
      <c r="D9" s="68">
        <v>77</v>
      </c>
      <c r="E9" s="68">
        <v>65</v>
      </c>
      <c r="F9" s="66"/>
      <c r="G9" s="67"/>
      <c r="H9" s="65"/>
    </row>
    <row r="10" spans="1:8" ht="19.5" customHeight="1">
      <c r="A10" s="24">
        <v>6</v>
      </c>
      <c r="B10" t="s">
        <v>74</v>
      </c>
      <c r="C10" t="s">
        <v>41</v>
      </c>
      <c r="D10">
        <v>75</v>
      </c>
      <c r="E10">
        <v>72</v>
      </c>
      <c r="F10" s="26"/>
      <c r="G10" s="27"/>
      <c r="H10" s="24"/>
    </row>
    <row r="11" spans="1:9" ht="19.5" customHeight="1">
      <c r="A11" s="23">
        <v>7</v>
      </c>
      <c r="B11" s="24" t="s">
        <v>51</v>
      </c>
      <c r="C11" s="24" t="s">
        <v>52</v>
      </c>
      <c r="D11" s="25">
        <v>79</v>
      </c>
      <c r="E11" s="25">
        <v>65</v>
      </c>
      <c r="F11" s="26"/>
      <c r="G11" s="27"/>
      <c r="H11" s="24"/>
      <c r="I11" s="21"/>
    </row>
    <row r="12" spans="1:8" ht="19.5" customHeight="1">
      <c r="A12" s="24">
        <v>8</v>
      </c>
      <c r="B12" s="24" t="s">
        <v>56</v>
      </c>
      <c r="C12" s="24" t="s">
        <v>52</v>
      </c>
      <c r="D12" s="24">
        <v>80</v>
      </c>
      <c r="E12" s="24">
        <v>73</v>
      </c>
      <c r="F12" s="26"/>
      <c r="G12" s="28"/>
      <c r="H12" s="24"/>
    </row>
    <row r="13" spans="1:8" ht="19.5" customHeight="1">
      <c r="A13" s="23">
        <v>9</v>
      </c>
      <c r="B13" t="s">
        <v>63</v>
      </c>
      <c r="C13" t="s">
        <v>41</v>
      </c>
      <c r="D13">
        <v>80</v>
      </c>
      <c r="E13">
        <v>78</v>
      </c>
      <c r="F13" s="26"/>
      <c r="G13" s="27"/>
      <c r="H13" s="24"/>
    </row>
    <row r="14" spans="1:8" ht="19.5" customHeight="1">
      <c r="A14" s="24">
        <v>10</v>
      </c>
      <c r="B14" s="24" t="s">
        <v>54</v>
      </c>
      <c r="C14" s="24" t="s">
        <v>52</v>
      </c>
      <c r="D14" s="25">
        <v>80</v>
      </c>
      <c r="E14" s="25">
        <v>78</v>
      </c>
      <c r="F14" s="26"/>
      <c r="G14" s="27"/>
      <c r="H14" s="24"/>
    </row>
    <row r="15" spans="1:8" ht="19.5" customHeight="1">
      <c r="A15" s="42">
        <v>11</v>
      </c>
      <c r="B15" s="65" t="s">
        <v>42</v>
      </c>
      <c r="C15" s="65" t="s">
        <v>43</v>
      </c>
      <c r="D15" s="65">
        <v>71</v>
      </c>
      <c r="E15" s="65">
        <v>73</v>
      </c>
      <c r="F15" s="66"/>
      <c r="G15" s="69"/>
      <c r="H15" s="65"/>
    </row>
    <row r="16" spans="1:8" ht="19.5" customHeight="1">
      <c r="A16" s="65">
        <v>12</v>
      </c>
      <c r="B16" s="66"/>
      <c r="C16" s="66"/>
      <c r="D16" s="66"/>
      <c r="E16" s="66"/>
      <c r="F16" s="66"/>
      <c r="G16" s="69"/>
      <c r="H16" s="65"/>
    </row>
    <row r="17" spans="1:8" ht="19.5" customHeight="1">
      <c r="A17" s="42">
        <v>13</v>
      </c>
      <c r="B17" s="65" t="s">
        <v>50</v>
      </c>
      <c r="C17" s="65" t="s">
        <v>41</v>
      </c>
      <c r="D17" s="68">
        <v>72</v>
      </c>
      <c r="E17" s="68">
        <v>66</v>
      </c>
      <c r="F17" s="66"/>
      <c r="G17" s="69"/>
      <c r="H17" s="70"/>
    </row>
    <row r="18" spans="1:8" ht="19.5" customHeight="1">
      <c r="A18" s="65">
        <v>14</v>
      </c>
      <c r="B18" s="65" t="s">
        <v>70</v>
      </c>
      <c r="C18" s="65" t="s">
        <v>53</v>
      </c>
      <c r="D18" s="65">
        <v>71</v>
      </c>
      <c r="E18" s="65">
        <v>80</v>
      </c>
      <c r="F18" s="66"/>
      <c r="G18" s="67"/>
      <c r="H18" s="65"/>
    </row>
    <row r="19" spans="1:8" ht="19.5" customHeight="1">
      <c r="A19" s="42">
        <v>15</v>
      </c>
      <c r="B19" s="65" t="s">
        <v>45</v>
      </c>
      <c r="C19" s="65" t="s">
        <v>43</v>
      </c>
      <c r="D19" s="65">
        <v>69</v>
      </c>
      <c r="E19" s="65">
        <v>75</v>
      </c>
      <c r="F19" s="65"/>
      <c r="G19" s="65"/>
      <c r="H19" s="65"/>
    </row>
    <row r="20" spans="1:8" ht="19.5" customHeight="1">
      <c r="A20" s="24">
        <v>16</v>
      </c>
      <c r="B20" s="24" t="s">
        <v>68</v>
      </c>
      <c r="C20" s="24" t="s">
        <v>41</v>
      </c>
      <c r="D20" s="25">
        <v>68</v>
      </c>
      <c r="E20" s="25">
        <v>67</v>
      </c>
      <c r="F20" s="26"/>
      <c r="G20" s="27"/>
      <c r="H20" s="24"/>
    </row>
    <row r="21" spans="1:8" ht="19.5" customHeight="1">
      <c r="A21" s="23">
        <v>17</v>
      </c>
      <c r="B21" s="24" t="s">
        <v>46</v>
      </c>
      <c r="C21" s="24" t="s">
        <v>41</v>
      </c>
      <c r="D21" s="24">
        <v>74</v>
      </c>
      <c r="E21" s="24">
        <v>76</v>
      </c>
      <c r="F21" s="26"/>
      <c r="G21" s="27"/>
      <c r="H21" s="24"/>
    </row>
    <row r="22" spans="1:8" ht="19.5" customHeight="1">
      <c r="A22" s="24">
        <v>18</v>
      </c>
      <c r="F22" s="26"/>
      <c r="G22" s="27"/>
      <c r="H22" s="24"/>
    </row>
    <row r="23" spans="1:8" ht="19.5" customHeight="1">
      <c r="A23" s="23">
        <v>19</v>
      </c>
      <c r="B23" s="24" t="s">
        <v>61</v>
      </c>
      <c r="C23" s="24" t="s">
        <v>41</v>
      </c>
      <c r="D23" s="25">
        <v>74</v>
      </c>
      <c r="E23" s="25">
        <v>72</v>
      </c>
      <c r="F23" s="26"/>
      <c r="G23" s="27"/>
      <c r="H23" s="24"/>
    </row>
    <row r="24" spans="1:8" ht="19.5" customHeight="1">
      <c r="A24" s="24">
        <v>20</v>
      </c>
      <c r="B24" s="24" t="s">
        <v>60</v>
      </c>
      <c r="C24" s="24" t="s">
        <v>41</v>
      </c>
      <c r="D24" s="24">
        <v>74</v>
      </c>
      <c r="E24" s="24">
        <v>66</v>
      </c>
      <c r="F24" s="26"/>
      <c r="G24" s="27"/>
      <c r="H24" s="24"/>
    </row>
    <row r="25" spans="1:8" ht="19.5" customHeight="1">
      <c r="A25" s="42">
        <v>21</v>
      </c>
      <c r="B25" s="65" t="s">
        <v>55</v>
      </c>
      <c r="C25" s="65" t="s">
        <v>52</v>
      </c>
      <c r="D25" s="65">
        <v>66</v>
      </c>
      <c r="E25" s="65">
        <v>74</v>
      </c>
      <c r="F25" s="66"/>
      <c r="G25" s="67"/>
      <c r="H25" s="65"/>
    </row>
    <row r="26" spans="1:8" ht="19.5" customHeight="1">
      <c r="A26" s="65">
        <v>22</v>
      </c>
      <c r="B26" s="65" t="s">
        <v>64</v>
      </c>
      <c r="C26" s="65" t="s">
        <v>52</v>
      </c>
      <c r="D26" s="65">
        <v>63</v>
      </c>
      <c r="E26" s="65">
        <v>67</v>
      </c>
      <c r="F26" s="66"/>
      <c r="G26" s="67"/>
      <c r="H26" s="65"/>
    </row>
    <row r="27" spans="1:8" ht="19.5" customHeight="1">
      <c r="A27" s="42">
        <v>23</v>
      </c>
      <c r="B27" s="65" t="s">
        <v>65</v>
      </c>
      <c r="C27" s="65" t="s">
        <v>52</v>
      </c>
      <c r="D27" s="65">
        <v>78</v>
      </c>
      <c r="E27" s="65">
        <v>80</v>
      </c>
      <c r="F27" s="66"/>
      <c r="G27" s="65"/>
      <c r="H27" s="65"/>
    </row>
    <row r="28" spans="1:8" ht="19.5" customHeight="1">
      <c r="A28" s="65">
        <v>24</v>
      </c>
      <c r="B28" s="66"/>
      <c r="C28" s="66"/>
      <c r="D28" s="66"/>
      <c r="E28" s="66"/>
      <c r="F28" s="66"/>
      <c r="G28" s="67"/>
      <c r="H28" s="65"/>
    </row>
    <row r="29" spans="1:8" ht="19.5" customHeight="1">
      <c r="A29" s="42">
        <v>25</v>
      </c>
      <c r="B29" s="65" t="s">
        <v>57</v>
      </c>
      <c r="C29" s="65" t="s">
        <v>41</v>
      </c>
      <c r="D29" s="65">
        <v>63</v>
      </c>
      <c r="E29" s="65">
        <v>68</v>
      </c>
      <c r="F29" s="66"/>
      <c r="G29" s="69"/>
      <c r="H29" s="65"/>
    </row>
    <row r="30" spans="1:8" ht="19.5" customHeight="1">
      <c r="A30" s="24">
        <v>26</v>
      </c>
      <c r="B30" s="24" t="s">
        <v>58</v>
      </c>
      <c r="C30" s="24" t="s">
        <v>59</v>
      </c>
      <c r="D30" s="25">
        <v>62</v>
      </c>
      <c r="E30" s="30">
        <v>66</v>
      </c>
      <c r="F30" s="26"/>
      <c r="G30" s="27"/>
      <c r="H30" s="24"/>
    </row>
    <row r="31" spans="1:8" ht="19.5" customHeight="1">
      <c r="A31" s="23">
        <v>27</v>
      </c>
      <c r="B31" s="24" t="s">
        <v>66</v>
      </c>
      <c r="C31" s="24" t="s">
        <v>59</v>
      </c>
      <c r="D31" s="24">
        <v>76</v>
      </c>
      <c r="E31" s="24">
        <v>63</v>
      </c>
      <c r="F31" s="24"/>
      <c r="G31" s="24"/>
      <c r="H31" s="24"/>
    </row>
    <row r="32" spans="1:8" ht="19.5" customHeight="1">
      <c r="A32" s="24">
        <v>28</v>
      </c>
      <c r="B32" s="24" t="s">
        <v>67</v>
      </c>
      <c r="C32" s="24" t="s">
        <v>59</v>
      </c>
      <c r="D32" s="24">
        <v>62</v>
      </c>
      <c r="E32" s="24">
        <v>77</v>
      </c>
      <c r="F32" s="26"/>
      <c r="G32" s="27"/>
      <c r="H32" s="24"/>
    </row>
    <row r="33" spans="1:8" ht="19.5" customHeight="1">
      <c r="A33" s="23">
        <v>29</v>
      </c>
      <c r="B33" s="24" t="s">
        <v>62</v>
      </c>
      <c r="C33" s="24" t="s">
        <v>41</v>
      </c>
      <c r="D33" s="24">
        <v>70</v>
      </c>
      <c r="E33" s="24">
        <v>64</v>
      </c>
      <c r="F33" s="24"/>
      <c r="G33" s="24"/>
      <c r="H33" s="24"/>
    </row>
    <row r="34" spans="1:8" ht="19.5" customHeight="1">
      <c r="A34" s="24">
        <v>30</v>
      </c>
      <c r="B34" s="24"/>
      <c r="C34" s="24"/>
      <c r="D34" s="24"/>
      <c r="E34" s="24"/>
      <c r="F34" s="26"/>
      <c r="G34" s="27"/>
      <c r="H34" s="24"/>
    </row>
    <row r="35" spans="1:8" ht="19.5" customHeight="1">
      <c r="A35" s="42"/>
      <c r="B35" s="65"/>
      <c r="C35" s="65"/>
      <c r="D35" s="65"/>
      <c r="E35" s="65"/>
      <c r="F35" s="66"/>
      <c r="G35" s="67"/>
      <c r="H35" s="65"/>
    </row>
    <row r="36" spans="1:8" ht="19.5" customHeight="1">
      <c r="A36" s="65"/>
      <c r="B36" s="65"/>
      <c r="C36" s="65"/>
      <c r="D36" s="65"/>
      <c r="E36" s="65"/>
      <c r="F36" s="66"/>
      <c r="G36" s="67"/>
      <c r="H36" s="65"/>
    </row>
    <row r="37" spans="1:8" ht="19.5" customHeight="1">
      <c r="A37" s="42"/>
      <c r="B37" s="65"/>
      <c r="C37" s="65"/>
      <c r="D37" s="65"/>
      <c r="E37" s="65"/>
      <c r="F37" s="66"/>
      <c r="G37" s="67"/>
      <c r="H37" s="65"/>
    </row>
    <row r="38" spans="1:8" ht="19.5" customHeight="1">
      <c r="A38" s="65"/>
      <c r="B38" s="65"/>
      <c r="C38" s="65"/>
      <c r="D38" s="68"/>
      <c r="E38" s="68"/>
      <c r="F38" s="66"/>
      <c r="G38" s="67"/>
      <c r="H38" s="65"/>
    </row>
    <row r="39" spans="1:8" ht="19.5" customHeight="1">
      <c r="A39" s="42"/>
      <c r="B39" s="65"/>
      <c r="C39" s="65"/>
      <c r="D39" s="65"/>
      <c r="E39" s="68"/>
      <c r="F39" s="66"/>
      <c r="G39" s="67"/>
      <c r="H39" s="65"/>
    </row>
    <row r="40" spans="1:8" ht="19.5" customHeight="1">
      <c r="A40" s="24"/>
      <c r="B40" s="24"/>
      <c r="C40" s="24"/>
      <c r="D40" s="24"/>
      <c r="E40" s="24"/>
      <c r="F40" s="26"/>
      <c r="G40" s="28"/>
      <c r="H40" s="24"/>
    </row>
    <row r="41" spans="1:8" ht="19.5" customHeight="1">
      <c r="A41" s="23"/>
      <c r="B41" s="24"/>
      <c r="C41" s="24"/>
      <c r="D41" s="25"/>
      <c r="E41" s="25"/>
      <c r="F41" s="26"/>
      <c r="G41" s="28"/>
      <c r="H41" s="24"/>
    </row>
    <row r="42" spans="1:8" ht="19.5" customHeight="1">
      <c r="A42" s="24"/>
      <c r="B42" s="24"/>
      <c r="C42" s="24"/>
      <c r="D42" s="31"/>
      <c r="E42" s="31"/>
      <c r="F42" s="26"/>
      <c r="G42" s="27"/>
      <c r="H42" s="24"/>
    </row>
    <row r="43" spans="1:8" ht="19.5" customHeight="1">
      <c r="A43" s="23"/>
      <c r="B43" s="24"/>
      <c r="C43" s="24"/>
      <c r="D43" s="31"/>
      <c r="E43" s="31"/>
      <c r="F43" s="26"/>
      <c r="G43" s="27"/>
      <c r="H43" s="24"/>
    </row>
    <row r="44" spans="1:8" ht="19.5" customHeight="1">
      <c r="A44" s="24"/>
      <c r="B44" s="24"/>
      <c r="C44" s="24"/>
      <c r="D44" s="31"/>
      <c r="E44" s="31"/>
      <c r="F44" s="26"/>
      <c r="G44" s="27"/>
      <c r="H44" s="24"/>
    </row>
    <row r="45" spans="1:8" ht="19.5" customHeight="1">
      <c r="A45" s="23"/>
      <c r="B45" s="24"/>
      <c r="C45" s="24"/>
      <c r="D45" s="24"/>
      <c r="E45" s="31"/>
      <c r="F45" s="26"/>
      <c r="G45" s="27"/>
      <c r="H45" s="24"/>
    </row>
    <row r="46" spans="1:8" ht="19.5" customHeight="1">
      <c r="A46" s="24"/>
      <c r="B46" s="24"/>
      <c r="C46" s="24"/>
      <c r="D46" s="31"/>
      <c r="E46" s="31"/>
      <c r="F46" s="26"/>
      <c r="G46" s="28"/>
      <c r="H46" s="29"/>
    </row>
    <row r="47" spans="1:8" ht="19.5" customHeight="1">
      <c r="A47" s="23"/>
      <c r="B47" s="24"/>
      <c r="C47" s="24"/>
      <c r="D47" s="31"/>
      <c r="E47" s="31"/>
      <c r="F47" s="26"/>
      <c r="G47" s="27"/>
      <c r="H47" s="24"/>
    </row>
    <row r="48" spans="1:8" ht="19.5" customHeight="1">
      <c r="A48" s="24"/>
      <c r="B48" s="24"/>
      <c r="C48" s="24"/>
      <c r="D48" s="31"/>
      <c r="E48" s="31"/>
      <c r="F48" s="26"/>
      <c r="G48" s="27"/>
      <c r="H48" s="24"/>
    </row>
    <row r="49" spans="1:8" ht="19.5" customHeight="1">
      <c r="A49" s="23"/>
      <c r="B49" s="24"/>
      <c r="C49" s="24"/>
      <c r="D49" s="31"/>
      <c r="E49" s="31"/>
      <c r="F49" s="26"/>
      <c r="G49" s="27"/>
      <c r="H49" s="24"/>
    </row>
    <row r="50" spans="1:8" ht="19.5" customHeight="1">
      <c r="A50" s="24"/>
      <c r="B50" s="24"/>
      <c r="C50" s="24"/>
      <c r="D50" s="31"/>
      <c r="E50" s="31"/>
      <c r="F50" s="26"/>
      <c r="G50" s="27"/>
      <c r="H50" s="24"/>
    </row>
    <row r="51" spans="1:8" ht="19.5" customHeight="1">
      <c r="A51" s="23"/>
      <c r="B51" s="24"/>
      <c r="C51" s="24"/>
      <c r="D51" s="31"/>
      <c r="E51" s="31"/>
      <c r="F51" s="26"/>
      <c r="G51" s="27"/>
      <c r="H51" s="24"/>
    </row>
    <row r="52" spans="1:8" ht="19.5" customHeight="1">
      <c r="A52" s="24"/>
      <c r="B52" s="24"/>
      <c r="C52" s="24"/>
      <c r="D52" s="31"/>
      <c r="E52" s="31"/>
      <c r="F52" s="26"/>
      <c r="G52" s="27"/>
      <c r="H52" s="24"/>
    </row>
    <row r="53" spans="1:8" ht="19.5" customHeight="1">
      <c r="A53" s="23"/>
      <c r="B53" s="24"/>
      <c r="C53" s="24"/>
      <c r="D53" s="31"/>
      <c r="E53" s="31"/>
      <c r="F53" s="26"/>
      <c r="G53" s="27"/>
      <c r="H53" s="24"/>
    </row>
    <row r="54" spans="1:8" ht="19.5" customHeight="1">
      <c r="A54" s="24"/>
      <c r="B54" s="24"/>
      <c r="C54" s="24"/>
      <c r="D54" s="31"/>
      <c r="E54" s="31"/>
      <c r="F54" s="26"/>
      <c r="G54" s="27"/>
      <c r="H54" s="24"/>
    </row>
    <row r="55" spans="1:8" ht="19.5" customHeight="1">
      <c r="A55" s="23"/>
      <c r="B55" s="24"/>
      <c r="C55" s="24"/>
      <c r="D55" s="24"/>
      <c r="E55" s="31"/>
      <c r="F55" s="26"/>
      <c r="G55" s="27"/>
      <c r="H55" s="24"/>
    </row>
    <row r="56" spans="1:8" ht="19.5" customHeight="1">
      <c r="A56" s="24"/>
      <c r="B56" s="24"/>
      <c r="C56" s="24"/>
      <c r="D56" s="24"/>
      <c r="E56" s="24"/>
      <c r="F56" s="26"/>
      <c r="G56" s="27"/>
      <c r="H56" s="24"/>
    </row>
    <row r="57" spans="1:8" ht="19.5" customHeight="1">
      <c r="A57" s="23"/>
      <c r="B57" s="24"/>
      <c r="C57" s="24"/>
      <c r="D57" s="31"/>
      <c r="E57" s="31"/>
      <c r="F57" s="26"/>
      <c r="G57" s="27"/>
      <c r="H57" s="24"/>
    </row>
    <row r="58" spans="1:8" ht="19.5" customHeight="1">
      <c r="A58" s="24"/>
      <c r="B58" s="24"/>
      <c r="C58" s="24"/>
      <c r="D58" s="25"/>
      <c r="E58" s="25"/>
      <c r="F58" s="26"/>
      <c r="G58" s="27"/>
      <c r="H58" s="24"/>
    </row>
    <row r="59" spans="1:8" ht="19.5" customHeight="1">
      <c r="A59" s="23"/>
      <c r="B59" s="24"/>
      <c r="C59" s="24"/>
      <c r="D59" s="31"/>
      <c r="E59" s="31"/>
      <c r="F59" s="26"/>
      <c r="G59" s="27"/>
      <c r="H59" s="24"/>
    </row>
    <row r="60" spans="1:8" ht="19.5" customHeight="1">
      <c r="A60" s="24"/>
      <c r="B60" s="24"/>
      <c r="C60" s="24"/>
      <c r="D60" s="31"/>
      <c r="E60" s="25"/>
      <c r="F60" s="26"/>
      <c r="G60" s="27"/>
      <c r="H60" s="24"/>
    </row>
    <row r="61" spans="1:8" ht="19.5" customHeight="1">
      <c r="A61" s="23"/>
      <c r="B61" s="24"/>
      <c r="C61" s="24"/>
      <c r="D61" s="24"/>
      <c r="E61" s="31"/>
      <c r="F61" s="32"/>
      <c r="G61" s="24"/>
      <c r="H61" s="24"/>
    </row>
    <row r="62" spans="1:8" ht="19.5" customHeight="1">
      <c r="A62" s="24"/>
      <c r="B62" s="24"/>
      <c r="C62" s="24"/>
      <c r="D62" s="31"/>
      <c r="E62" s="31"/>
      <c r="F62" s="32"/>
      <c r="G62" s="24"/>
      <c r="H62" s="24"/>
    </row>
    <row r="63" spans="1:8" ht="19.5" customHeight="1">
      <c r="A63" s="23"/>
      <c r="B63" s="24"/>
      <c r="C63" s="24"/>
      <c r="D63" s="31"/>
      <c r="E63" s="31"/>
      <c r="F63" s="32"/>
      <c r="G63" s="24"/>
      <c r="H63" s="24"/>
    </row>
    <row r="64" spans="1:8" ht="19.5" customHeight="1">
      <c r="A64" s="24"/>
      <c r="B64" s="24"/>
      <c r="C64" s="24"/>
      <c r="D64" s="31"/>
      <c r="E64" s="31"/>
      <c r="F64" s="32"/>
      <c r="G64" s="24"/>
      <c r="H64" s="24"/>
    </row>
    <row r="65" spans="1:8" ht="19.5" customHeight="1">
      <c r="A65" s="23"/>
      <c r="B65" s="24"/>
      <c r="C65" s="24"/>
      <c r="D65" s="31"/>
      <c r="E65" s="31"/>
      <c r="F65" s="24"/>
      <c r="G65" s="24"/>
      <c r="H65" s="24"/>
    </row>
    <row r="66" spans="1:8" ht="19.5" customHeight="1">
      <c r="A66" s="24"/>
      <c r="B66" s="24"/>
      <c r="C66" s="24"/>
      <c r="D66" s="31"/>
      <c r="E66" s="31"/>
      <c r="F66" s="24"/>
      <c r="G66" s="24"/>
      <c r="H66" s="24"/>
    </row>
    <row r="67" spans="1:8" ht="19.5" customHeight="1">
      <c r="A67" s="23"/>
      <c r="B67" s="24"/>
      <c r="C67" s="24"/>
      <c r="D67" s="24"/>
      <c r="E67" s="31"/>
      <c r="F67" s="24"/>
      <c r="G67" s="24"/>
      <c r="H67" s="24"/>
    </row>
    <row r="68" spans="1:8" ht="19.5" customHeight="1">
      <c r="A68" s="24"/>
      <c r="B68" s="24"/>
      <c r="C68" s="24"/>
      <c r="D68" s="24"/>
      <c r="E68" s="24"/>
      <c r="F68" s="24"/>
      <c r="G68" s="24"/>
      <c r="H68" s="24"/>
    </row>
    <row r="69" spans="1:8" ht="19.5" customHeight="1">
      <c r="A69" s="23"/>
      <c r="B69" s="24"/>
      <c r="C69" s="24"/>
      <c r="D69" s="24"/>
      <c r="E69" s="24"/>
      <c r="F69" s="24"/>
      <c r="G69" s="24"/>
      <c r="H69" s="24"/>
    </row>
    <row r="70" spans="1:8" ht="19.5" customHeight="1">
      <c r="A70" s="24"/>
      <c r="B70" s="24"/>
      <c r="C70" s="24"/>
      <c r="D70" s="24"/>
      <c r="E70" s="24"/>
      <c r="F70" s="24"/>
      <c r="G70" s="24"/>
      <c r="H70" s="24"/>
    </row>
    <row r="71" spans="1:8" ht="19.5" customHeight="1">
      <c r="A71" s="23"/>
      <c r="B71" s="24"/>
      <c r="C71" s="24"/>
      <c r="D71" s="24"/>
      <c r="E71" s="24"/>
      <c r="F71" s="24"/>
      <c r="G71" s="24"/>
      <c r="H71" s="24"/>
    </row>
    <row r="72" spans="1:8" ht="19.5" customHeight="1">
      <c r="A72" s="24"/>
      <c r="B72" s="24"/>
      <c r="C72" s="24"/>
      <c r="D72" s="24"/>
      <c r="E72" s="24"/>
      <c r="F72" s="24"/>
      <c r="G72" s="24"/>
      <c r="H72" s="24"/>
    </row>
    <row r="73" spans="1:8" ht="19.5" customHeight="1">
      <c r="A73" s="23"/>
      <c r="B73" s="24"/>
      <c r="C73" s="24"/>
      <c r="D73" s="24"/>
      <c r="E73" s="24"/>
      <c r="F73" s="24"/>
      <c r="G73" s="24"/>
      <c r="H73" s="24"/>
    </row>
    <row r="74" spans="1:8" ht="19.5" customHeight="1">
      <c r="A74" s="24"/>
      <c r="B74" s="24"/>
      <c r="C74" s="24"/>
      <c r="D74" s="24"/>
      <c r="E74" s="24"/>
      <c r="F74" s="24"/>
      <c r="G74" s="24"/>
      <c r="H74" s="24"/>
    </row>
    <row r="75" spans="1:8" ht="19.5" customHeight="1">
      <c r="A75" s="23"/>
      <c r="B75" s="24"/>
      <c r="C75" s="24"/>
      <c r="D75" s="24"/>
      <c r="E75" s="24"/>
      <c r="F75" s="24"/>
      <c r="G75" s="24"/>
      <c r="H75" s="24"/>
    </row>
    <row r="76" spans="1:8" ht="19.5" customHeight="1">
      <c r="A76" s="24"/>
      <c r="B76" s="24"/>
      <c r="C76" s="24"/>
      <c r="D76" s="24"/>
      <c r="E76" s="24"/>
      <c r="F76" s="24"/>
      <c r="G76" s="24"/>
      <c r="H76" s="24"/>
    </row>
    <row r="77" spans="1:8" ht="19.5" customHeight="1">
      <c r="A77" s="23"/>
      <c r="B77" s="24"/>
      <c r="C77" s="24"/>
      <c r="D77" s="24"/>
      <c r="E77" s="24"/>
      <c r="F77" s="24"/>
      <c r="G77" s="24"/>
      <c r="H77" s="24"/>
    </row>
    <row r="78" spans="1:8" ht="19.5" customHeight="1">
      <c r="A78" s="24"/>
      <c r="B78" s="24"/>
      <c r="C78" s="24"/>
      <c r="D78" s="24"/>
      <c r="E78" s="24"/>
      <c r="F78" s="24"/>
      <c r="G78" s="24"/>
      <c r="H78" s="24"/>
    </row>
    <row r="79" spans="1:8" ht="19.5" customHeight="1">
      <c r="A79" s="23"/>
      <c r="B79" s="24"/>
      <c r="C79" s="24"/>
      <c r="D79" s="24"/>
      <c r="E79" s="24"/>
      <c r="F79" s="24"/>
      <c r="G79" s="24"/>
      <c r="H79" s="24"/>
    </row>
    <row r="80" spans="1:8" ht="19.5" customHeight="1">
      <c r="A80" s="24"/>
      <c r="B80" s="24"/>
      <c r="C80" s="24"/>
      <c r="D80" s="24"/>
      <c r="E80" s="24"/>
      <c r="F80" s="24"/>
      <c r="G80" s="24"/>
      <c r="H80" s="24"/>
    </row>
    <row r="81" spans="1:8" ht="19.5" customHeight="1">
      <c r="A81" s="23"/>
      <c r="B81" s="24"/>
      <c r="C81" s="24"/>
      <c r="D81" s="24"/>
      <c r="E81" s="24"/>
      <c r="F81" s="24"/>
      <c r="G81" s="24"/>
      <c r="H81" s="24"/>
    </row>
    <row r="82" spans="1:8" ht="19.5" customHeight="1">
      <c r="A82" s="24"/>
      <c r="B82" s="24"/>
      <c r="C82" s="24"/>
      <c r="D82" s="24"/>
      <c r="E82" s="24"/>
      <c r="F82" s="24"/>
      <c r="G82" s="24"/>
      <c r="H82" s="24"/>
    </row>
    <row r="83" spans="1:8" ht="19.5" customHeight="1">
      <c r="A83" s="23"/>
      <c r="B83" s="24"/>
      <c r="C83" s="24"/>
      <c r="D83" s="24"/>
      <c r="E83" s="24"/>
      <c r="F83" s="24"/>
      <c r="G83" s="24"/>
      <c r="H83" s="24"/>
    </row>
    <row r="84" spans="1:8" ht="19.5" customHeight="1">
      <c r="A84" s="24"/>
      <c r="B84" s="24"/>
      <c r="C84" s="24"/>
      <c r="D84" s="24"/>
      <c r="E84" s="24"/>
      <c r="F84" s="24"/>
      <c r="G84" s="24"/>
      <c r="H84" s="24"/>
    </row>
    <row r="85" spans="1:8" ht="19.5" customHeight="1">
      <c r="A85" s="23"/>
      <c r="B85" s="24"/>
      <c r="C85" s="24"/>
      <c r="D85" s="24"/>
      <c r="E85" s="24"/>
      <c r="F85" s="24"/>
      <c r="G85" s="24"/>
      <c r="H85" s="24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  <row r="131" spans="1:8" ht="12.75">
      <c r="A131" s="9"/>
      <c r="B131" s="9"/>
      <c r="C131" s="9"/>
      <c r="D131" s="9"/>
      <c r="E131" s="9"/>
      <c r="F131" s="9"/>
      <c r="G131" s="9"/>
      <c r="H131" s="9"/>
    </row>
    <row r="132" spans="1:8" ht="12.75">
      <c r="A132" s="9"/>
      <c r="B132" s="9"/>
      <c r="C132" s="9"/>
      <c r="D132" s="9"/>
      <c r="E132" s="9"/>
      <c r="F132" s="9"/>
      <c r="G132" s="9"/>
      <c r="H132" s="9"/>
    </row>
    <row r="133" spans="1:8" ht="12.75">
      <c r="A133" s="9"/>
      <c r="B133" s="9"/>
      <c r="C133" s="9"/>
      <c r="D133" s="9"/>
      <c r="E133" s="9"/>
      <c r="F133" s="9"/>
      <c r="G133" s="9"/>
      <c r="H133" s="9"/>
    </row>
    <row r="134" spans="1:8" ht="12.75">
      <c r="A134" s="9"/>
      <c r="B134" s="9"/>
      <c r="C134" s="9"/>
      <c r="D134" s="9"/>
      <c r="E134" s="9"/>
      <c r="F134" s="9"/>
      <c r="G134" s="9"/>
      <c r="H134" s="9"/>
    </row>
    <row r="135" spans="1:8" ht="12.75">
      <c r="A135" s="9"/>
      <c r="B135" s="9"/>
      <c r="C135" s="9"/>
      <c r="D135" s="9"/>
      <c r="E135" s="9"/>
      <c r="F135" s="9"/>
      <c r="G135" s="9"/>
      <c r="H135" s="9"/>
    </row>
    <row r="136" spans="1:8" ht="12.75">
      <c r="A136" s="9"/>
      <c r="B136" s="9"/>
      <c r="C136" s="9"/>
      <c r="D136" s="9"/>
      <c r="E136" s="9"/>
      <c r="F136" s="9"/>
      <c r="G136" s="9"/>
      <c r="H136" s="9"/>
    </row>
    <row r="137" spans="1:8" ht="12.75">
      <c r="A137" s="9"/>
      <c r="B137" s="9"/>
      <c r="C137" s="9"/>
      <c r="D137" s="9"/>
      <c r="E137" s="9"/>
      <c r="F137" s="9"/>
      <c r="G137" s="9"/>
      <c r="H137" s="9"/>
    </row>
    <row r="138" spans="1:8" ht="12.75">
      <c r="A138" s="9"/>
      <c r="B138" s="9"/>
      <c r="C138" s="9"/>
      <c r="D138" s="9"/>
      <c r="E138" s="9"/>
      <c r="F138" s="9"/>
      <c r="G138" s="9"/>
      <c r="H138" s="9"/>
    </row>
    <row r="139" spans="1:8" ht="12.75">
      <c r="A139" s="9"/>
      <c r="B139" s="9"/>
      <c r="C139" s="9"/>
      <c r="D139" s="9"/>
      <c r="E139" s="9"/>
      <c r="F139" s="9"/>
      <c r="G139" s="9"/>
      <c r="H139" s="9"/>
    </row>
    <row r="140" spans="1:8" ht="12.75">
      <c r="A140" s="9"/>
      <c r="B140" s="9"/>
      <c r="C140" s="9"/>
      <c r="D140" s="9"/>
      <c r="E140" s="9"/>
      <c r="F140" s="9"/>
      <c r="G140" s="9"/>
      <c r="H140" s="9"/>
    </row>
    <row r="141" spans="1:8" ht="12.75">
      <c r="A141" s="9"/>
      <c r="B141" s="9"/>
      <c r="C141" s="9"/>
      <c r="D141" s="9"/>
      <c r="E141" s="9"/>
      <c r="F141" s="9"/>
      <c r="G141" s="9"/>
      <c r="H141" s="9"/>
    </row>
    <row r="142" spans="1:8" ht="12.75">
      <c r="A142" s="9"/>
      <c r="B142" s="9"/>
      <c r="C142" s="9"/>
      <c r="D142" s="9"/>
      <c r="E142" s="9"/>
      <c r="F142" s="9"/>
      <c r="G142" s="9"/>
      <c r="H142" s="9"/>
    </row>
    <row r="143" spans="1:8" ht="12.75">
      <c r="A143" s="9"/>
      <c r="B143" s="9"/>
      <c r="C143" s="9"/>
      <c r="D143" s="9"/>
      <c r="E143" s="9"/>
      <c r="F143" s="9"/>
      <c r="G143" s="9"/>
      <c r="H143" s="9"/>
    </row>
    <row r="144" spans="1:8" ht="12.75">
      <c r="A144" s="9"/>
      <c r="B144" s="9"/>
      <c r="C144" s="9"/>
      <c r="D144" s="9"/>
      <c r="E144" s="9"/>
      <c r="F144" s="9"/>
      <c r="G144" s="9"/>
      <c r="H144" s="9"/>
    </row>
    <row r="145" spans="1:8" ht="12.75">
      <c r="A145" s="9"/>
      <c r="B145" s="9"/>
      <c r="C145" s="9"/>
      <c r="D145" s="9"/>
      <c r="E145" s="9"/>
      <c r="F145" s="9"/>
      <c r="G145" s="9"/>
      <c r="H145" s="9"/>
    </row>
    <row r="146" spans="1:8" ht="12.75">
      <c r="A146" s="9"/>
      <c r="B146" s="9"/>
      <c r="C146" s="9"/>
      <c r="D146" s="9"/>
      <c r="E146" s="9"/>
      <c r="F146" s="9"/>
      <c r="G146" s="9"/>
      <c r="H146" s="9"/>
    </row>
    <row r="147" spans="1:8" ht="12.75">
      <c r="A147" s="9"/>
      <c r="B147" s="9"/>
      <c r="C147" s="9"/>
      <c r="D147" s="9"/>
      <c r="E147" s="9"/>
      <c r="F147" s="9"/>
      <c r="G147" s="9"/>
      <c r="H147" s="9"/>
    </row>
    <row r="148" spans="1:8" ht="12.75">
      <c r="A148" s="9"/>
      <c r="B148" s="9"/>
      <c r="C148" s="9"/>
      <c r="D148" s="9"/>
      <c r="E148" s="9"/>
      <c r="F148" s="9"/>
      <c r="G148" s="9"/>
      <c r="H148" s="9"/>
    </row>
    <row r="149" spans="1:8" ht="12.75">
      <c r="A149" s="9"/>
      <c r="B149" s="9"/>
      <c r="C149" s="9"/>
      <c r="D149" s="9"/>
      <c r="E149" s="9"/>
      <c r="F149" s="9"/>
      <c r="G149" s="9"/>
      <c r="H149" s="9"/>
    </row>
    <row r="150" spans="1:8" ht="12.75">
      <c r="A150" s="9"/>
      <c r="B150" s="9"/>
      <c r="C150" s="9"/>
      <c r="D150" s="9"/>
      <c r="E150" s="9"/>
      <c r="F150" s="9"/>
      <c r="G150" s="9"/>
      <c r="H150" s="9"/>
    </row>
    <row r="151" spans="1:8" ht="12.75">
      <c r="A151" s="9"/>
      <c r="B151" s="9"/>
      <c r="C151" s="9"/>
      <c r="D151" s="9"/>
      <c r="E151" s="9"/>
      <c r="F151" s="9"/>
      <c r="G151" s="9"/>
      <c r="H151" s="9"/>
    </row>
    <row r="152" spans="1:8" ht="12.75">
      <c r="A152" s="9"/>
      <c r="B152" s="9"/>
      <c r="C152" s="9"/>
      <c r="D152" s="9"/>
      <c r="E152" s="9"/>
      <c r="F152" s="9"/>
      <c r="G152" s="9"/>
      <c r="H152" s="9"/>
    </row>
    <row r="153" spans="1:8" ht="12.75">
      <c r="A153" s="9"/>
      <c r="B153" s="9"/>
      <c r="C153" s="9"/>
      <c r="D153" s="9"/>
      <c r="E153" s="9"/>
      <c r="F153" s="9"/>
      <c r="G153" s="9"/>
      <c r="H153" s="9"/>
    </row>
    <row r="154" spans="1:8" ht="12.75">
      <c r="A154" s="9"/>
      <c r="B154" s="9"/>
      <c r="C154" s="9"/>
      <c r="D154" s="9"/>
      <c r="E154" s="9"/>
      <c r="F154" s="9"/>
      <c r="G154" s="9"/>
      <c r="H154" s="9"/>
    </row>
    <row r="155" spans="1:8" ht="12.75">
      <c r="A155" s="9"/>
      <c r="B155" s="9"/>
      <c r="C155" s="9"/>
      <c r="D155" s="9"/>
      <c r="E155" s="9"/>
      <c r="F155" s="9"/>
      <c r="G155" s="9"/>
      <c r="H155" s="9"/>
    </row>
    <row r="156" spans="1:8" ht="12.75">
      <c r="A156" s="9"/>
      <c r="B156" s="9"/>
      <c r="C156" s="9"/>
      <c r="D156" s="9"/>
      <c r="E156" s="9"/>
      <c r="F156" s="9"/>
      <c r="G156" s="9"/>
      <c r="H156" s="9"/>
    </row>
    <row r="157" spans="1:8" ht="12.75">
      <c r="A157" s="9"/>
      <c r="B157" s="9"/>
      <c r="C157" s="9"/>
      <c r="D157" s="9"/>
      <c r="E157" s="9"/>
      <c r="F157" s="9"/>
      <c r="G157" s="9"/>
      <c r="H157" s="9"/>
    </row>
    <row r="158" spans="1:8" ht="12.75">
      <c r="A158" s="9"/>
      <c r="B158" s="9"/>
      <c r="C158" s="9"/>
      <c r="D158" s="9"/>
      <c r="E158" s="9"/>
      <c r="F158" s="9"/>
      <c r="G158" s="9"/>
      <c r="H158" s="9"/>
    </row>
    <row r="159" spans="1:8" ht="12.75">
      <c r="A159" s="9"/>
      <c r="B159" s="9"/>
      <c r="C159" s="9"/>
      <c r="D159" s="9"/>
      <c r="E159" s="9"/>
      <c r="F159" s="9"/>
      <c r="G159" s="9"/>
      <c r="H159" s="9"/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9"/>
      <c r="B161" s="9"/>
      <c r="C161" s="9"/>
      <c r="D161" s="9"/>
      <c r="E161" s="9"/>
      <c r="F161" s="9"/>
      <c r="G161" s="9"/>
      <c r="H161" s="9"/>
    </row>
    <row r="162" spans="1:8" ht="12.75">
      <c r="A162" s="9"/>
      <c r="B162" s="9"/>
      <c r="C162" s="9"/>
      <c r="D162" s="9"/>
      <c r="E162" s="9"/>
      <c r="F162" s="9"/>
      <c r="G162" s="9"/>
      <c r="H162" s="9"/>
    </row>
    <row r="163" spans="1:8" ht="12.75">
      <c r="A163" s="9"/>
      <c r="B163" s="9"/>
      <c r="C163" s="9"/>
      <c r="D163" s="9"/>
      <c r="E163" s="9"/>
      <c r="F163" s="9"/>
      <c r="G163" s="9"/>
      <c r="H163" s="9"/>
    </row>
    <row r="164" spans="1:8" ht="12.75">
      <c r="A164" s="9"/>
      <c r="B164" s="9"/>
      <c r="C164" s="9"/>
      <c r="D164" s="9"/>
      <c r="E164" s="9"/>
      <c r="F164" s="9"/>
      <c r="G164" s="9"/>
      <c r="H164" s="9"/>
    </row>
    <row r="165" spans="1:8" ht="12.75">
      <c r="A165" s="9"/>
      <c r="B165" s="9"/>
      <c r="C165" s="9"/>
      <c r="D165" s="9"/>
      <c r="E165" s="9"/>
      <c r="F165" s="9"/>
      <c r="G165" s="9"/>
      <c r="H165" s="9"/>
    </row>
    <row r="166" spans="1:8" ht="12.75">
      <c r="A166" s="9"/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2.75">
      <c r="A169" s="9"/>
      <c r="B169" s="9"/>
      <c r="C169" s="9"/>
      <c r="D169" s="9"/>
      <c r="E169" s="9"/>
      <c r="F169" s="9"/>
      <c r="G169" s="9"/>
      <c r="H169" s="9"/>
    </row>
    <row r="170" spans="1:8" ht="12.75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3" spans="1:8" ht="12.75">
      <c r="A173" s="9"/>
      <c r="B173" s="9"/>
      <c r="C173" s="9"/>
      <c r="D173" s="9"/>
      <c r="E173" s="9"/>
      <c r="F173" s="9"/>
      <c r="G173" s="9"/>
      <c r="H173" s="9"/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9"/>
      <c r="C175" s="9"/>
      <c r="D175" s="9"/>
      <c r="E175" s="9"/>
      <c r="F175" s="9"/>
      <c r="G175" s="9"/>
      <c r="H175" s="9"/>
    </row>
    <row r="176" spans="1:8" ht="12.75">
      <c r="A176" s="9"/>
      <c r="B176" s="9"/>
      <c r="C176" s="9"/>
      <c r="D176" s="9"/>
      <c r="E176" s="9"/>
      <c r="F176" s="9"/>
      <c r="G176" s="9"/>
      <c r="H176" s="9"/>
    </row>
    <row r="177" spans="1:8" ht="12.75">
      <c r="A177" s="9"/>
      <c r="B177" s="9"/>
      <c r="C177" s="9"/>
      <c r="D177" s="9"/>
      <c r="E177" s="9"/>
      <c r="F177" s="9"/>
      <c r="G177" s="9"/>
      <c r="H177" s="9"/>
    </row>
    <row r="178" spans="1:8" ht="12.75">
      <c r="A178" s="9"/>
      <c r="B178" s="9"/>
      <c r="C178" s="9"/>
      <c r="D178" s="9"/>
      <c r="E178" s="9"/>
      <c r="F178" s="9"/>
      <c r="G178" s="9"/>
      <c r="H178" s="9"/>
    </row>
    <row r="179" spans="1:8" ht="12.75">
      <c r="A179" s="9"/>
      <c r="B179" s="9"/>
      <c r="C179" s="9"/>
      <c r="D179" s="9"/>
      <c r="E179" s="9"/>
      <c r="F179" s="9"/>
      <c r="G179" s="9"/>
      <c r="H179" s="9"/>
    </row>
    <row r="180" spans="1:8" ht="12.75">
      <c r="A180" s="9"/>
      <c r="B180" s="9"/>
      <c r="C180" s="9"/>
      <c r="D180" s="9"/>
      <c r="E180" s="9"/>
      <c r="F180" s="9"/>
      <c r="G180" s="9"/>
      <c r="H180" s="9"/>
    </row>
    <row r="181" spans="1:8" ht="12.75">
      <c r="A181" s="9"/>
      <c r="B181" s="9"/>
      <c r="C181" s="9"/>
      <c r="D181" s="9"/>
      <c r="E181" s="9"/>
      <c r="F181" s="9"/>
      <c r="G181" s="9"/>
      <c r="H181" s="9"/>
    </row>
    <row r="182" spans="1:8" ht="12.75">
      <c r="A182" s="9"/>
      <c r="B182" s="9"/>
      <c r="C182" s="9"/>
      <c r="D182" s="9"/>
      <c r="E182" s="9"/>
      <c r="F182" s="9"/>
      <c r="G182" s="9"/>
      <c r="H182" s="9"/>
    </row>
    <row r="183" spans="1:8" ht="12.75">
      <c r="A183" s="9"/>
      <c r="B183" s="9"/>
      <c r="C183" s="9"/>
      <c r="D183" s="9"/>
      <c r="E183" s="9"/>
      <c r="F183" s="9"/>
      <c r="G183" s="9"/>
      <c r="H183" s="9"/>
    </row>
    <row r="184" spans="1:8" ht="12.75">
      <c r="A184" s="9"/>
      <c r="B184" s="9"/>
      <c r="C184" s="9"/>
      <c r="D184" s="9"/>
      <c r="E184" s="9"/>
      <c r="F184" s="9"/>
      <c r="G184" s="9"/>
      <c r="H184" s="9"/>
    </row>
    <row r="185" spans="1:8" ht="12.75">
      <c r="A185" s="9"/>
      <c r="B185" s="9"/>
      <c r="C185" s="9"/>
      <c r="D185" s="9"/>
      <c r="E185" s="9"/>
      <c r="F185" s="9"/>
      <c r="G185" s="9"/>
      <c r="H185" s="9"/>
    </row>
    <row r="186" spans="1:8" ht="12.75">
      <c r="A186" s="9"/>
      <c r="B186" s="9"/>
      <c r="C186" s="9"/>
      <c r="D186" s="9"/>
      <c r="E186" s="9"/>
      <c r="F186" s="9"/>
      <c r="G186" s="9"/>
      <c r="H186" s="9"/>
    </row>
    <row r="187" spans="1:8" ht="12.75">
      <c r="A187" s="9"/>
      <c r="B187" s="9"/>
      <c r="C187" s="9"/>
      <c r="D187" s="9"/>
      <c r="E187" s="9"/>
      <c r="F187" s="9"/>
      <c r="G187" s="9"/>
      <c r="H187" s="9"/>
    </row>
    <row r="188" spans="1:8" ht="12.75">
      <c r="A188" s="9"/>
      <c r="B188" s="9"/>
      <c r="C188" s="9"/>
      <c r="D188" s="9"/>
      <c r="E188" s="9"/>
      <c r="F188" s="9"/>
      <c r="G188" s="9"/>
      <c r="H188" s="9"/>
    </row>
    <row r="189" spans="1:8" ht="12.75">
      <c r="A189" s="9"/>
      <c r="B189" s="9"/>
      <c r="C189" s="9"/>
      <c r="D189" s="9"/>
      <c r="E189" s="9"/>
      <c r="F189" s="9"/>
      <c r="G189" s="9"/>
      <c r="H189" s="9"/>
    </row>
    <row r="190" spans="1:8" ht="12.75">
      <c r="A190" s="9"/>
      <c r="B190" s="9"/>
      <c r="C190" s="9"/>
      <c r="D190" s="9"/>
      <c r="E190" s="9"/>
      <c r="F190" s="9"/>
      <c r="G190" s="9"/>
      <c r="H190" s="9"/>
    </row>
    <row r="191" spans="1:8" ht="12.75">
      <c r="A191" s="9"/>
      <c r="B191" s="9"/>
      <c r="C191" s="9"/>
      <c r="D191" s="9"/>
      <c r="E191" s="9"/>
      <c r="F191" s="9"/>
      <c r="G191" s="9"/>
      <c r="H191" s="9"/>
    </row>
    <row r="192" spans="1:8" ht="12.75">
      <c r="A192" s="9"/>
      <c r="B192" s="9"/>
      <c r="C192" s="9"/>
      <c r="D192" s="9"/>
      <c r="E192" s="9"/>
      <c r="F192" s="9"/>
      <c r="G192" s="9"/>
      <c r="H192" s="9"/>
    </row>
    <row r="193" spans="1:8" ht="12.75">
      <c r="A193" s="9"/>
      <c r="B193" s="9"/>
      <c r="C193" s="9"/>
      <c r="D193" s="9"/>
      <c r="E193" s="9"/>
      <c r="F193" s="9"/>
      <c r="G193" s="9"/>
      <c r="H193" s="9"/>
    </row>
    <row r="194" spans="1:8" ht="12.75">
      <c r="A194" s="9"/>
      <c r="B194" s="9"/>
      <c r="C194" s="9"/>
      <c r="D194" s="9"/>
      <c r="E194" s="9"/>
      <c r="F194" s="9"/>
      <c r="G194" s="9"/>
      <c r="H194" s="9"/>
    </row>
    <row r="195" spans="1:8" ht="12.75">
      <c r="A195" s="9"/>
      <c r="B195" s="9"/>
      <c r="C195" s="9"/>
      <c r="D195" s="9"/>
      <c r="E195" s="9"/>
      <c r="F195" s="9"/>
      <c r="G195" s="9"/>
      <c r="H195" s="9"/>
    </row>
    <row r="196" spans="1:8" ht="12.75">
      <c r="A196" s="9"/>
      <c r="B196" s="9"/>
      <c r="C196" s="9"/>
      <c r="D196" s="9"/>
      <c r="E196" s="9"/>
      <c r="F196" s="9"/>
      <c r="G196" s="9"/>
      <c r="H196" s="9"/>
    </row>
    <row r="197" spans="1:8" ht="12.75">
      <c r="A197" s="9"/>
      <c r="B197" s="9"/>
      <c r="C197" s="9"/>
      <c r="D197" s="9"/>
      <c r="E197" s="9"/>
      <c r="F197" s="9"/>
      <c r="G197" s="9"/>
      <c r="H197" s="9"/>
    </row>
    <row r="198" spans="1:8" ht="12.75">
      <c r="A198" s="9"/>
      <c r="B198" s="9"/>
      <c r="C198" s="9"/>
      <c r="D198" s="9"/>
      <c r="E198" s="9"/>
      <c r="F198" s="9"/>
      <c r="G198" s="9"/>
      <c r="H198" s="9"/>
    </row>
    <row r="199" spans="1:8" ht="12.75">
      <c r="A199" s="9"/>
      <c r="B199" s="9"/>
      <c r="C199" s="9"/>
      <c r="D199" s="9"/>
      <c r="E199" s="9"/>
      <c r="F199" s="9"/>
      <c r="G199" s="9"/>
      <c r="H199" s="9"/>
    </row>
    <row r="200" spans="1:8" ht="12.75">
      <c r="A200" s="9"/>
      <c r="B200" s="9"/>
      <c r="C200" s="9"/>
      <c r="D200" s="9"/>
      <c r="E200" s="9"/>
      <c r="F200" s="9"/>
      <c r="G200" s="9"/>
      <c r="H200" s="9"/>
    </row>
    <row r="201" spans="1:8" ht="12.75">
      <c r="A201" s="9"/>
      <c r="B201" s="9"/>
      <c r="C201" s="9"/>
      <c r="D201" s="9"/>
      <c r="E201" s="9"/>
      <c r="F201" s="9"/>
      <c r="G201" s="9"/>
      <c r="H201" s="9"/>
    </row>
    <row r="202" spans="1:8" ht="12.75">
      <c r="A202" s="9"/>
      <c r="B202" s="9"/>
      <c r="C202" s="9"/>
      <c r="D202" s="9"/>
      <c r="E202" s="9"/>
      <c r="F202" s="9"/>
      <c r="G202" s="9"/>
      <c r="H202" s="9"/>
    </row>
    <row r="203" spans="1:8" ht="12.75">
      <c r="A203" s="9"/>
      <c r="B203" s="9"/>
      <c r="C203" s="9"/>
      <c r="D203" s="9"/>
      <c r="E203" s="9"/>
      <c r="F203" s="9"/>
      <c r="G203" s="9"/>
      <c r="H203" s="9"/>
    </row>
    <row r="204" spans="1:8" ht="12.75">
      <c r="A204" s="9"/>
      <c r="B204" s="9"/>
      <c r="C204" s="9"/>
      <c r="D204" s="9"/>
      <c r="E204" s="9"/>
      <c r="F204" s="9"/>
      <c r="G204" s="9"/>
      <c r="H204" s="9"/>
    </row>
    <row r="205" spans="1:8" ht="12.75">
      <c r="A205" s="9"/>
      <c r="B205" s="9"/>
      <c r="C205" s="9"/>
      <c r="D205" s="9"/>
      <c r="E205" s="9"/>
      <c r="F205" s="9"/>
      <c r="G205" s="9"/>
      <c r="H205" s="9"/>
    </row>
    <row r="206" spans="1:8" ht="12.75">
      <c r="A206" s="9"/>
      <c r="B206" s="9"/>
      <c r="C206" s="9"/>
      <c r="D206" s="9"/>
      <c r="E206" s="9"/>
      <c r="F206" s="9"/>
      <c r="G206" s="9"/>
      <c r="H206" s="9"/>
    </row>
    <row r="207" spans="1:8" ht="12.75">
      <c r="A207" s="9"/>
      <c r="B207" s="9"/>
      <c r="C207" s="9"/>
      <c r="D207" s="9"/>
      <c r="E207" s="9"/>
      <c r="F207" s="9"/>
      <c r="G207" s="9"/>
      <c r="H207" s="9"/>
    </row>
    <row r="208" spans="1:8" ht="12.75">
      <c r="A208" s="9"/>
      <c r="B208" s="9"/>
      <c r="C208" s="9"/>
      <c r="D208" s="9"/>
      <c r="E208" s="9"/>
      <c r="F208" s="9"/>
      <c r="G208" s="9"/>
      <c r="H208" s="9"/>
    </row>
    <row r="209" spans="1:8" ht="12.75">
      <c r="A209" s="9"/>
      <c r="B209" s="9"/>
      <c r="C209" s="9"/>
      <c r="D209" s="9"/>
      <c r="E209" s="9"/>
      <c r="F209" s="9"/>
      <c r="G209" s="9"/>
      <c r="H209" s="9"/>
    </row>
    <row r="210" spans="1:8" ht="12.75">
      <c r="A210" s="9"/>
      <c r="B210" s="9"/>
      <c r="C210" s="9"/>
      <c r="D210" s="9"/>
      <c r="E210" s="9"/>
      <c r="F210" s="9"/>
      <c r="G210" s="9"/>
      <c r="H210" s="9"/>
    </row>
    <row r="211" spans="1:8" ht="12.75">
      <c r="A211" s="9"/>
      <c r="B211" s="9"/>
      <c r="C211" s="9"/>
      <c r="D211" s="9"/>
      <c r="E211" s="9"/>
      <c r="F211" s="9"/>
      <c r="G211" s="9"/>
      <c r="H211" s="9"/>
    </row>
    <row r="212" spans="1:8" ht="12.75">
      <c r="A212" s="9"/>
      <c r="B212" s="9"/>
      <c r="C212" s="9"/>
      <c r="D212" s="9"/>
      <c r="E212" s="9"/>
      <c r="F212" s="9"/>
      <c r="G212" s="9"/>
      <c r="H212" s="9"/>
    </row>
    <row r="213" spans="1:8" ht="12.75">
      <c r="A213" s="9"/>
      <c r="B213" s="9"/>
      <c r="C213" s="9"/>
      <c r="D213" s="9"/>
      <c r="E213" s="9"/>
      <c r="F213" s="9"/>
      <c r="G213" s="9"/>
      <c r="H213" s="9"/>
    </row>
    <row r="214" spans="1:8" ht="12.75">
      <c r="A214" s="9"/>
      <c r="B214" s="9"/>
      <c r="C214" s="9"/>
      <c r="D214" s="9"/>
      <c r="E214" s="9"/>
      <c r="F214" s="9"/>
      <c r="G214" s="9"/>
      <c r="H214" s="9"/>
    </row>
    <row r="215" spans="1:8" ht="12.75">
      <c r="A215" s="9"/>
      <c r="B215" s="9"/>
      <c r="C215" s="9"/>
      <c r="D215" s="9"/>
      <c r="E215" s="9"/>
      <c r="F215" s="9"/>
      <c r="G215" s="9"/>
      <c r="H215" s="9"/>
    </row>
    <row r="216" spans="1:8" ht="12.75">
      <c r="A216" s="9"/>
      <c r="B216" s="9"/>
      <c r="C216" s="9"/>
      <c r="D216" s="9"/>
      <c r="E216" s="9"/>
      <c r="F216" s="9"/>
      <c r="G216" s="9"/>
      <c r="H216" s="9"/>
    </row>
    <row r="217" spans="1:8" ht="12.75">
      <c r="A217" s="9"/>
      <c r="B217" s="9"/>
      <c r="C217" s="9"/>
      <c r="D217" s="9"/>
      <c r="E217" s="9"/>
      <c r="F217" s="9"/>
      <c r="G217" s="9"/>
      <c r="H217" s="9"/>
    </row>
    <row r="218" spans="1:8" ht="12.75">
      <c r="A218" s="9"/>
      <c r="B218" s="9"/>
      <c r="C218" s="9"/>
      <c r="D218" s="9"/>
      <c r="E218" s="9"/>
      <c r="F218" s="9"/>
      <c r="G218" s="9"/>
      <c r="H218" s="9"/>
    </row>
    <row r="219" spans="1:8" ht="12.75">
      <c r="A219" s="9"/>
      <c r="B219" s="9"/>
      <c r="C219" s="9"/>
      <c r="D219" s="9"/>
      <c r="E219" s="9"/>
      <c r="F219" s="9"/>
      <c r="G219" s="9"/>
      <c r="H219" s="9"/>
    </row>
    <row r="220" spans="1:8" ht="12.75">
      <c r="A220" s="9"/>
      <c r="B220" s="9"/>
      <c r="C220" s="9"/>
      <c r="D220" s="9"/>
      <c r="E220" s="9"/>
      <c r="F220" s="9"/>
      <c r="G220" s="9"/>
      <c r="H220" s="9"/>
    </row>
    <row r="221" spans="1:8" ht="12.75">
      <c r="A221" s="9"/>
      <c r="B221" s="9"/>
      <c r="C221" s="9"/>
      <c r="D221" s="9"/>
      <c r="E221" s="9"/>
      <c r="F221" s="9"/>
      <c r="G221" s="9"/>
      <c r="H221" s="9"/>
    </row>
    <row r="222" spans="1:8" ht="12.75">
      <c r="A222" s="9"/>
      <c r="B222" s="9"/>
      <c r="C222" s="9"/>
      <c r="D222" s="9"/>
      <c r="E222" s="9"/>
      <c r="F222" s="9"/>
      <c r="G222" s="9"/>
      <c r="H222" s="9"/>
    </row>
    <row r="223" spans="1:8" ht="12.75">
      <c r="A223" s="9"/>
      <c r="B223" s="9"/>
      <c r="C223" s="9"/>
      <c r="D223" s="9"/>
      <c r="E223" s="9"/>
      <c r="F223" s="9"/>
      <c r="G223" s="9"/>
      <c r="H223" s="9"/>
    </row>
    <row r="224" spans="1:8" ht="12.75">
      <c r="A224" s="9"/>
      <c r="B224" s="9"/>
      <c r="C224" s="9"/>
      <c r="D224" s="9"/>
      <c r="E224" s="9"/>
      <c r="F224" s="9"/>
      <c r="G224" s="9"/>
      <c r="H224" s="9"/>
    </row>
    <row r="225" spans="1:8" ht="12.75">
      <c r="A225" s="9"/>
      <c r="B225" s="9"/>
      <c r="C225" s="9"/>
      <c r="D225" s="9"/>
      <c r="E225" s="9"/>
      <c r="F225" s="9"/>
      <c r="G225" s="9"/>
      <c r="H225" s="9"/>
    </row>
    <row r="226" spans="1:8" ht="12.75">
      <c r="A226" s="9"/>
      <c r="B226" s="9"/>
      <c r="C226" s="9"/>
      <c r="D226" s="9"/>
      <c r="E226" s="9"/>
      <c r="F226" s="9"/>
      <c r="G226" s="9"/>
      <c r="H226" s="9"/>
    </row>
    <row r="227" spans="1:8" ht="12.75">
      <c r="A227" s="9"/>
      <c r="B227" s="9"/>
      <c r="C227" s="9"/>
      <c r="D227" s="9"/>
      <c r="E227" s="9"/>
      <c r="F227" s="9"/>
      <c r="G227" s="9"/>
      <c r="H227" s="9"/>
    </row>
    <row r="228" spans="1:8" ht="12.75">
      <c r="A228" s="9"/>
      <c r="B228" s="9"/>
      <c r="C228" s="9"/>
      <c r="D228" s="9"/>
      <c r="E228" s="9"/>
      <c r="F228" s="9"/>
      <c r="G228" s="9"/>
      <c r="H228" s="9"/>
    </row>
    <row r="229" spans="1:8" ht="12.75">
      <c r="A229" s="9"/>
      <c r="B229" s="9"/>
      <c r="C229" s="9"/>
      <c r="D229" s="9"/>
      <c r="E229" s="9"/>
      <c r="F229" s="9"/>
      <c r="G229" s="9"/>
      <c r="H229" s="9"/>
    </row>
    <row r="230" spans="1:8" ht="12.75">
      <c r="A230" s="9"/>
      <c r="B230" s="9"/>
      <c r="C230" s="9"/>
      <c r="D230" s="9"/>
      <c r="E230" s="9"/>
      <c r="F230" s="9"/>
      <c r="G230" s="9"/>
      <c r="H230" s="9"/>
    </row>
    <row r="231" spans="1:8" ht="12.75">
      <c r="A231" s="9"/>
      <c r="B231" s="9"/>
      <c r="C231" s="9"/>
      <c r="D231" s="9"/>
      <c r="E231" s="9"/>
      <c r="F231" s="9"/>
      <c r="G231" s="9"/>
      <c r="H231" s="9"/>
    </row>
    <row r="232" spans="1:8" ht="12.75">
      <c r="A232" s="9"/>
      <c r="B232" s="9"/>
      <c r="C232" s="9"/>
      <c r="D232" s="9"/>
      <c r="E232" s="9"/>
      <c r="F232" s="9"/>
      <c r="G232" s="9"/>
      <c r="H232" s="9"/>
    </row>
    <row r="233" spans="1:8" ht="12.75">
      <c r="A233" s="9"/>
      <c r="B233" s="9"/>
      <c r="C233" s="9"/>
      <c r="D233" s="9"/>
      <c r="E233" s="9"/>
      <c r="F233" s="9"/>
      <c r="G233" s="9"/>
      <c r="H233" s="9"/>
    </row>
    <row r="234" spans="1:8" ht="12.75">
      <c r="A234" s="9"/>
      <c r="B234" s="9"/>
      <c r="C234" s="9"/>
      <c r="D234" s="9"/>
      <c r="E234" s="9"/>
      <c r="F234" s="9"/>
      <c r="G234" s="9"/>
      <c r="H234" s="9"/>
    </row>
    <row r="235" spans="1:8" ht="12.75">
      <c r="A235" s="9"/>
      <c r="B235" s="9"/>
      <c r="C235" s="9"/>
      <c r="D235" s="9"/>
      <c r="E235" s="9"/>
      <c r="F235" s="9"/>
      <c r="G235" s="9"/>
      <c r="H235" s="9"/>
    </row>
    <row r="236" spans="1:8" ht="12.75">
      <c r="A236" s="9"/>
      <c r="B236" s="9"/>
      <c r="C236" s="9"/>
      <c r="D236" s="9"/>
      <c r="E236" s="9"/>
      <c r="F236" s="9"/>
      <c r="G236" s="9"/>
      <c r="H236" s="9"/>
    </row>
    <row r="237" spans="1:8" ht="12.75">
      <c r="A237" s="9"/>
      <c r="B237" s="9"/>
      <c r="C237" s="9"/>
      <c r="D237" s="9"/>
      <c r="E237" s="9"/>
      <c r="F237" s="9"/>
      <c r="G237" s="9"/>
      <c r="H237" s="9"/>
    </row>
    <row r="238" spans="1:8" ht="12.75">
      <c r="A238" s="9"/>
      <c r="B238" s="9"/>
      <c r="C238" s="9"/>
      <c r="D238" s="9"/>
      <c r="E238" s="9"/>
      <c r="F238" s="9"/>
      <c r="G238" s="9"/>
      <c r="H238" s="9"/>
    </row>
    <row r="239" spans="1:8" ht="12.75">
      <c r="A239" s="9"/>
      <c r="B239" s="9"/>
      <c r="C239" s="9"/>
      <c r="D239" s="9"/>
      <c r="E239" s="9"/>
      <c r="F239" s="9"/>
      <c r="G239" s="9"/>
      <c r="H239" s="9"/>
    </row>
    <row r="240" spans="1:8" ht="12.75">
      <c r="A240" s="9"/>
      <c r="B240" s="9"/>
      <c r="C240" s="9"/>
      <c r="D240" s="9"/>
      <c r="E240" s="9"/>
      <c r="F240" s="9"/>
      <c r="G240" s="9"/>
      <c r="H240" s="9"/>
    </row>
    <row r="241" spans="1:8" ht="12.75">
      <c r="A241" s="9"/>
      <c r="B241" s="9"/>
      <c r="C241" s="9"/>
      <c r="D241" s="9"/>
      <c r="E241" s="9"/>
      <c r="F241" s="9"/>
      <c r="G241" s="9"/>
      <c r="H241" s="9"/>
    </row>
    <row r="242" spans="1:8" ht="12.75">
      <c r="A242" s="9"/>
      <c r="B242" s="9"/>
      <c r="C242" s="9"/>
      <c r="D242" s="9"/>
      <c r="E242" s="9"/>
      <c r="F242" s="9"/>
      <c r="G242" s="9"/>
      <c r="H242" s="9"/>
    </row>
    <row r="243" spans="1:8" ht="12.75">
      <c r="A243" s="9"/>
      <c r="B243" s="9"/>
      <c r="C243" s="9"/>
      <c r="D243" s="9"/>
      <c r="E243" s="9"/>
      <c r="F243" s="9"/>
      <c r="G243" s="9"/>
      <c r="H243" s="9"/>
    </row>
    <row r="244" spans="1:8" ht="12.75">
      <c r="A244" s="9"/>
      <c r="B244" s="9"/>
      <c r="C244" s="9"/>
      <c r="D244" s="9"/>
      <c r="E244" s="9"/>
      <c r="F244" s="9"/>
      <c r="G244" s="9"/>
      <c r="H244" s="9"/>
    </row>
    <row r="245" spans="1:8" ht="12.75">
      <c r="A245" s="9"/>
      <c r="B245" s="9"/>
      <c r="C245" s="9"/>
      <c r="D245" s="9"/>
      <c r="E245" s="9"/>
      <c r="F245" s="9"/>
      <c r="G245" s="9"/>
      <c r="H245" s="9"/>
    </row>
    <row r="246" spans="1:8" ht="12.75">
      <c r="A246" s="9"/>
      <c r="B246" s="9"/>
      <c r="C246" s="9"/>
      <c r="D246" s="9"/>
      <c r="E246" s="9"/>
      <c r="F246" s="9"/>
      <c r="G246" s="9"/>
      <c r="H246" s="9"/>
    </row>
    <row r="247" spans="1:8" ht="12.75">
      <c r="A247" s="9"/>
      <c r="B247" s="9"/>
      <c r="C247" s="9"/>
      <c r="D247" s="9"/>
      <c r="E247" s="9"/>
      <c r="F247" s="9"/>
      <c r="G247" s="9"/>
      <c r="H247" s="9"/>
    </row>
    <row r="248" spans="1:8" ht="12.75">
      <c r="A248" s="9"/>
      <c r="B248" s="9"/>
      <c r="C248" s="9"/>
      <c r="D248" s="9"/>
      <c r="E248" s="9"/>
      <c r="F248" s="9"/>
      <c r="G248" s="9"/>
      <c r="H248" s="9"/>
    </row>
    <row r="249" spans="1:8" ht="12.75">
      <c r="A249" s="9"/>
      <c r="B249" s="9"/>
      <c r="C249" s="9"/>
      <c r="D249" s="9"/>
      <c r="E249" s="9"/>
      <c r="F249" s="9"/>
      <c r="G249" s="9"/>
      <c r="H249" s="9"/>
    </row>
    <row r="250" spans="1:8" ht="12.75">
      <c r="A250" s="9"/>
      <c r="B250" s="9"/>
      <c r="C250" s="9"/>
      <c r="D250" s="9"/>
      <c r="E250" s="9"/>
      <c r="F250" s="9"/>
      <c r="G250" s="9"/>
      <c r="H250" s="9"/>
    </row>
    <row r="251" spans="1:8" ht="12.75">
      <c r="A251" s="9"/>
      <c r="B251" s="9"/>
      <c r="C251" s="9"/>
      <c r="D251" s="9"/>
      <c r="E251" s="9"/>
      <c r="F251" s="9"/>
      <c r="G251" s="9"/>
      <c r="H251" s="9"/>
    </row>
    <row r="252" spans="1:8" ht="12.75">
      <c r="A252" s="9"/>
      <c r="B252" s="9"/>
      <c r="C252" s="9"/>
      <c r="D252" s="9"/>
      <c r="E252" s="9"/>
      <c r="F252" s="9"/>
      <c r="G252" s="9"/>
      <c r="H252" s="9"/>
    </row>
    <row r="253" spans="1:8" ht="12.75">
      <c r="A253" s="9"/>
      <c r="B253" s="9"/>
      <c r="C253" s="9"/>
      <c r="D253" s="9"/>
      <c r="E253" s="9"/>
      <c r="F253" s="9"/>
      <c r="G253" s="9"/>
      <c r="H253" s="9"/>
    </row>
    <row r="254" spans="1:8" ht="12.75">
      <c r="A254" s="9"/>
      <c r="B254" s="9"/>
      <c r="C254" s="9"/>
      <c r="D254" s="9"/>
      <c r="E254" s="9"/>
      <c r="F254" s="9"/>
      <c r="G254" s="9"/>
      <c r="H254" s="9"/>
    </row>
    <row r="255" spans="1:8" ht="12.75">
      <c r="A255" s="9"/>
      <c r="B255" s="9"/>
      <c r="C255" s="9"/>
      <c r="D255" s="9"/>
      <c r="E255" s="9"/>
      <c r="F255" s="9"/>
      <c r="G255" s="9"/>
      <c r="H255" s="9"/>
    </row>
    <row r="256" spans="1:8" ht="12.75">
      <c r="A256" s="9"/>
      <c r="B256" s="9"/>
      <c r="C256" s="9"/>
      <c r="D256" s="9"/>
      <c r="E256" s="9"/>
      <c r="F256" s="9"/>
      <c r="G256" s="9"/>
      <c r="H256" s="9"/>
    </row>
    <row r="257" spans="1:8" ht="12.75">
      <c r="A257" s="9"/>
      <c r="B257" s="9"/>
      <c r="C257" s="9"/>
      <c r="D257" s="9"/>
      <c r="E257" s="9"/>
      <c r="F257" s="9"/>
      <c r="G257" s="9"/>
      <c r="H257" s="9"/>
    </row>
    <row r="258" spans="1:8" ht="12.75">
      <c r="A258" s="9"/>
      <c r="B258" s="9"/>
      <c r="C258" s="9"/>
      <c r="D258" s="9"/>
      <c r="E258" s="9"/>
      <c r="F258" s="9"/>
      <c r="G258" s="9"/>
      <c r="H258" s="9"/>
    </row>
    <row r="259" spans="1:8" ht="12.75">
      <c r="A259" s="9"/>
      <c r="B259" s="9"/>
      <c r="C259" s="9"/>
      <c r="D259" s="9"/>
      <c r="E259" s="9"/>
      <c r="F259" s="9"/>
      <c r="G259" s="9"/>
      <c r="H259" s="9"/>
    </row>
    <row r="260" spans="1:8" ht="12.75">
      <c r="A260" s="9"/>
      <c r="B260" s="9"/>
      <c r="C260" s="9"/>
      <c r="D260" s="9"/>
      <c r="E260" s="9"/>
      <c r="F260" s="9"/>
      <c r="G260" s="9"/>
      <c r="H260" s="9"/>
    </row>
    <row r="261" spans="1:8" ht="12.75">
      <c r="A261" s="9"/>
      <c r="B261" s="9"/>
      <c r="C261" s="9"/>
      <c r="D261" s="9"/>
      <c r="E261" s="9"/>
      <c r="F261" s="9"/>
      <c r="G261" s="9"/>
      <c r="H261" s="9"/>
    </row>
    <row r="262" spans="1:8" ht="12.75">
      <c r="A262" s="9"/>
      <c r="B262" s="9"/>
      <c r="C262" s="9"/>
      <c r="D262" s="9"/>
      <c r="E262" s="9"/>
      <c r="F262" s="9"/>
      <c r="G262" s="9"/>
      <c r="H262" s="9"/>
    </row>
    <row r="263" spans="1:8" ht="12.75">
      <c r="A263" s="9"/>
      <c r="B263" s="9"/>
      <c r="C263" s="9"/>
      <c r="D263" s="9"/>
      <c r="E263" s="9"/>
      <c r="F263" s="9"/>
      <c r="G263" s="9"/>
      <c r="H263" s="9"/>
    </row>
    <row r="264" spans="1:8" ht="12.75">
      <c r="A264" s="9"/>
      <c r="B264" s="9"/>
      <c r="C264" s="9"/>
      <c r="D264" s="9"/>
      <c r="E264" s="9"/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9"/>
      <c r="G265" s="9"/>
      <c r="H265" s="9"/>
    </row>
    <row r="266" spans="1:8" ht="12.75">
      <c r="A266" s="9"/>
      <c r="B266" s="9"/>
      <c r="C266" s="9"/>
      <c r="D266" s="9"/>
      <c r="E266" s="9"/>
      <c r="F266" s="9"/>
      <c r="G266" s="9"/>
      <c r="H266" s="9"/>
    </row>
    <row r="267" spans="1:8" ht="12.75">
      <c r="A267" s="9"/>
      <c r="B267" s="9"/>
      <c r="C267" s="9"/>
      <c r="D267" s="9"/>
      <c r="E267" s="9"/>
      <c r="F267" s="9"/>
      <c r="G267" s="9"/>
      <c r="H267" s="9"/>
    </row>
    <row r="268" spans="1:8" ht="12.75">
      <c r="A268" s="9"/>
      <c r="B268" s="9"/>
      <c r="C268" s="9"/>
      <c r="D268" s="9"/>
      <c r="E268" s="9"/>
      <c r="F268" s="9"/>
      <c r="G268" s="9"/>
      <c r="H268" s="9"/>
    </row>
    <row r="269" spans="1:8" ht="12.75">
      <c r="A269" s="9"/>
      <c r="B269" s="9"/>
      <c r="C269" s="9"/>
      <c r="D269" s="9"/>
      <c r="E269" s="9"/>
      <c r="F269" s="9"/>
      <c r="G269" s="9"/>
      <c r="H269" s="9"/>
    </row>
    <row r="270" spans="1:8" ht="12.75">
      <c r="A270" s="9"/>
      <c r="B270" s="9"/>
      <c r="C270" s="9"/>
      <c r="D270" s="9"/>
      <c r="E270" s="9"/>
      <c r="F270" s="9"/>
      <c r="G270" s="9"/>
      <c r="H270" s="9"/>
    </row>
    <row r="271" spans="1:8" ht="12.75">
      <c r="A271" s="9"/>
      <c r="B271" s="9"/>
      <c r="C271" s="9"/>
      <c r="D271" s="9"/>
      <c r="E271" s="9"/>
      <c r="F271" s="9"/>
      <c r="G271" s="9"/>
      <c r="H271" s="9"/>
    </row>
    <row r="272" spans="1:8" ht="12.75">
      <c r="A272" s="9"/>
      <c r="B272" s="9"/>
      <c r="C272" s="9"/>
      <c r="D272" s="9"/>
      <c r="E272" s="9"/>
      <c r="F272" s="9"/>
      <c r="G272" s="9"/>
      <c r="H272" s="9"/>
    </row>
    <row r="273" spans="1:8" ht="12.75">
      <c r="A273" s="9"/>
      <c r="B273" s="9"/>
      <c r="C273" s="9"/>
      <c r="D273" s="9"/>
      <c r="E273" s="9"/>
      <c r="F273" s="9"/>
      <c r="G273" s="9"/>
      <c r="H273" s="9"/>
    </row>
    <row r="274" spans="1:8" ht="12.75">
      <c r="A274" s="9"/>
      <c r="B274" s="9"/>
      <c r="C274" s="9"/>
      <c r="D274" s="9"/>
      <c r="E274" s="9"/>
      <c r="F274" s="9"/>
      <c r="G274" s="9"/>
      <c r="H274" s="9"/>
    </row>
    <row r="275" spans="1:8" ht="12.75">
      <c r="A275" s="9"/>
      <c r="B275" s="9"/>
      <c r="C275" s="9"/>
      <c r="D275" s="9"/>
      <c r="E275" s="9"/>
      <c r="F275" s="9"/>
      <c r="G275" s="9"/>
      <c r="H275" s="9"/>
    </row>
    <row r="276" spans="1:8" ht="12.75">
      <c r="A276" s="9"/>
      <c r="B276" s="9"/>
      <c r="C276" s="9"/>
      <c r="D276" s="9"/>
      <c r="E276" s="9"/>
      <c r="F276" s="9"/>
      <c r="G276" s="9"/>
      <c r="H276" s="9"/>
    </row>
    <row r="277" spans="1:8" ht="12.75">
      <c r="A277" s="9"/>
      <c r="B277" s="9"/>
      <c r="C277" s="9"/>
      <c r="D277" s="9"/>
      <c r="E277" s="9"/>
      <c r="F277" s="9"/>
      <c r="G277" s="9"/>
      <c r="H277" s="9"/>
    </row>
    <row r="278" spans="1:8" ht="12.75">
      <c r="A278" s="9"/>
      <c r="B278" s="9"/>
      <c r="C278" s="9"/>
      <c r="D278" s="9"/>
      <c r="E278" s="9"/>
      <c r="F278" s="9"/>
      <c r="G278" s="9"/>
      <c r="H278" s="9"/>
    </row>
    <row r="279" spans="1:8" ht="12.75">
      <c r="A279" s="9"/>
      <c r="B279" s="9"/>
      <c r="C279" s="9"/>
      <c r="D279" s="9"/>
      <c r="E279" s="9"/>
      <c r="F279" s="9"/>
      <c r="G279" s="9"/>
      <c r="H279" s="9"/>
    </row>
    <row r="280" spans="1:8" ht="12.75">
      <c r="A280" s="9"/>
      <c r="B280" s="9"/>
      <c r="C280" s="9"/>
      <c r="D280" s="9"/>
      <c r="E280" s="9"/>
      <c r="F280" s="9"/>
      <c r="G280" s="9"/>
      <c r="H280" s="9"/>
    </row>
    <row r="281" spans="1:8" ht="12.75">
      <c r="A281" s="9"/>
      <c r="B281" s="9"/>
      <c r="C281" s="9"/>
      <c r="D281" s="9"/>
      <c r="E281" s="9"/>
      <c r="F281" s="9"/>
      <c r="G281" s="9"/>
      <c r="H281" s="9"/>
    </row>
    <row r="282" spans="1:8" ht="12.75">
      <c r="A282" s="9"/>
      <c r="B282" s="9"/>
      <c r="C282" s="9"/>
      <c r="D282" s="9"/>
      <c r="E282" s="9"/>
      <c r="F282" s="9"/>
      <c r="G282" s="9"/>
      <c r="H282" s="9"/>
    </row>
    <row r="283" spans="1:8" ht="12.75">
      <c r="A283" s="9"/>
      <c r="B283" s="9"/>
      <c r="C283" s="9"/>
      <c r="D283" s="9"/>
      <c r="E283" s="9"/>
      <c r="F283" s="9"/>
      <c r="G283" s="9"/>
      <c r="H283" s="9"/>
    </row>
    <row r="284" spans="1:8" ht="12.75">
      <c r="A284" s="9"/>
      <c r="B284" s="9"/>
      <c r="C284" s="9"/>
      <c r="D284" s="9"/>
      <c r="E284" s="9"/>
      <c r="F284" s="9"/>
      <c r="G284" s="9"/>
      <c r="H284" s="9"/>
    </row>
    <row r="285" spans="1:8" ht="12.75">
      <c r="A285" s="9"/>
      <c r="B285" s="9"/>
      <c r="C285" s="9"/>
      <c r="D285" s="9"/>
      <c r="E285" s="9"/>
      <c r="F285" s="9"/>
      <c r="G285" s="9"/>
      <c r="H285" s="9"/>
    </row>
    <row r="286" spans="1:8" ht="12.75">
      <c r="A286" s="9"/>
      <c r="B286" s="9"/>
      <c r="C286" s="9"/>
      <c r="D286" s="9"/>
      <c r="E286" s="9"/>
      <c r="F286" s="9"/>
      <c r="G286" s="9"/>
      <c r="H286" s="9"/>
    </row>
    <row r="287" spans="1:8" ht="12.75">
      <c r="A287" s="9"/>
      <c r="B287" s="9"/>
      <c r="C287" s="9"/>
      <c r="D287" s="9"/>
      <c r="E287" s="9"/>
      <c r="F287" s="9"/>
      <c r="G287" s="9"/>
      <c r="H287" s="9"/>
    </row>
    <row r="288" spans="1:8" ht="12.75">
      <c r="A288" s="9"/>
      <c r="B288" s="9"/>
      <c r="C288" s="9"/>
      <c r="D288" s="9"/>
      <c r="E288" s="9"/>
      <c r="F288" s="9"/>
      <c r="G288" s="9"/>
      <c r="H288" s="9"/>
    </row>
    <row r="289" spans="1:8" ht="12.75">
      <c r="A289" s="9"/>
      <c r="B289" s="9"/>
      <c r="C289" s="9"/>
      <c r="D289" s="9"/>
      <c r="E289" s="9"/>
      <c r="F289" s="9"/>
      <c r="G289" s="9"/>
      <c r="H289" s="9"/>
    </row>
    <row r="290" spans="1:8" ht="12.75">
      <c r="A290" s="9"/>
      <c r="B290" s="9"/>
      <c r="C290" s="9"/>
      <c r="D290" s="9"/>
      <c r="E290" s="9"/>
      <c r="F290" s="9"/>
      <c r="G290" s="9"/>
      <c r="H290" s="9"/>
    </row>
    <row r="291" spans="1:8" ht="12.75">
      <c r="A291" s="9"/>
      <c r="B291" s="9"/>
      <c r="C291" s="9"/>
      <c r="D291" s="9"/>
      <c r="E291" s="9"/>
      <c r="F291" s="9"/>
      <c r="G291" s="9"/>
      <c r="H291" s="9"/>
    </row>
    <row r="292" spans="1:8" ht="12.75">
      <c r="A292" s="9"/>
      <c r="B292" s="9"/>
      <c r="C292" s="9"/>
      <c r="D292" s="9"/>
      <c r="E292" s="9"/>
      <c r="F292" s="9"/>
      <c r="G292" s="9"/>
      <c r="H292" s="9"/>
    </row>
    <row r="293" spans="1:8" ht="12.75">
      <c r="A293" s="9"/>
      <c r="B293" s="9"/>
      <c r="C293" s="9"/>
      <c r="D293" s="9"/>
      <c r="E293" s="9"/>
      <c r="F293" s="9"/>
      <c r="G293" s="9"/>
      <c r="H293" s="9"/>
    </row>
    <row r="294" spans="1:8" ht="12.75">
      <c r="A294" s="9"/>
      <c r="B294" s="9"/>
      <c r="C294" s="9"/>
      <c r="D294" s="9"/>
      <c r="E294" s="9"/>
      <c r="F294" s="9"/>
      <c r="G294" s="9"/>
      <c r="H294" s="9"/>
    </row>
    <row r="295" spans="1:8" ht="12.75">
      <c r="A295" s="9"/>
      <c r="B295" s="9"/>
      <c r="C295" s="9"/>
      <c r="D295" s="9"/>
      <c r="E295" s="9"/>
      <c r="F295" s="9"/>
      <c r="G295" s="9"/>
      <c r="H295" s="9"/>
    </row>
    <row r="296" spans="1:8" ht="12.75">
      <c r="A296" s="9"/>
      <c r="B296" s="9"/>
      <c r="C296" s="9"/>
      <c r="D296" s="9"/>
      <c r="E296" s="9"/>
      <c r="F296" s="9"/>
      <c r="G296" s="9"/>
      <c r="H296" s="9"/>
    </row>
    <row r="297" spans="1:8" ht="12.75">
      <c r="A297" s="9"/>
      <c r="B297" s="9"/>
      <c r="C297" s="9"/>
      <c r="D297" s="9"/>
      <c r="E297" s="9"/>
      <c r="F297" s="9"/>
      <c r="G297" s="9"/>
      <c r="H297" s="9"/>
    </row>
    <row r="298" spans="1:8" ht="12.75">
      <c r="A298" s="9"/>
      <c r="B298" s="9"/>
      <c r="C298" s="9"/>
      <c r="D298" s="9"/>
      <c r="E298" s="9"/>
      <c r="F298" s="9"/>
      <c r="G298" s="9"/>
      <c r="H298" s="9"/>
    </row>
    <row r="299" spans="1:8" ht="12.75">
      <c r="A299" s="9"/>
      <c r="B299" s="9"/>
      <c r="C299" s="9"/>
      <c r="D299" s="9"/>
      <c r="E299" s="9"/>
      <c r="F299" s="9"/>
      <c r="G299" s="9"/>
      <c r="H299" s="9"/>
    </row>
    <row r="300" spans="1:8" ht="12.75">
      <c r="A300" s="9"/>
      <c r="B300" s="9"/>
      <c r="C300" s="9"/>
      <c r="D300" s="9"/>
      <c r="E300" s="9"/>
      <c r="F300" s="9"/>
      <c r="G300" s="9"/>
      <c r="H300" s="9"/>
    </row>
    <row r="301" spans="1:8" ht="12.75">
      <c r="A301" s="9"/>
      <c r="B301" s="9"/>
      <c r="C301" s="9"/>
      <c r="D301" s="9"/>
      <c r="E301" s="9"/>
      <c r="F301" s="9"/>
      <c r="G301" s="9"/>
      <c r="H301" s="9"/>
    </row>
    <row r="302" spans="1:8" ht="12.75">
      <c r="A302" s="9"/>
      <c r="B302" s="9"/>
      <c r="C302" s="9"/>
      <c r="D302" s="9"/>
      <c r="E302" s="9"/>
      <c r="F302" s="9"/>
      <c r="G302" s="9"/>
      <c r="H302" s="9"/>
    </row>
    <row r="303" spans="1:8" ht="12.75">
      <c r="A303" s="9"/>
      <c r="B303" s="9"/>
      <c r="C303" s="9"/>
      <c r="D303" s="9"/>
      <c r="E303" s="9"/>
      <c r="F303" s="9"/>
      <c r="G303" s="9"/>
      <c r="H303" s="9"/>
    </row>
    <row r="304" spans="1:8" ht="12.75">
      <c r="A304" s="9"/>
      <c r="B304" s="9"/>
      <c r="C304" s="9"/>
      <c r="D304" s="9"/>
      <c r="E304" s="9"/>
      <c r="F304" s="9"/>
      <c r="G304" s="9"/>
      <c r="H304" s="9"/>
    </row>
    <row r="305" spans="1:8" ht="12.75">
      <c r="A305" s="9"/>
      <c r="B305" s="9"/>
      <c r="C305" s="9"/>
      <c r="D305" s="9"/>
      <c r="E305" s="9"/>
      <c r="F305" s="9"/>
      <c r="G305" s="9"/>
      <c r="H305" s="9"/>
    </row>
    <row r="306" spans="1:8" ht="12.75">
      <c r="A306" s="9"/>
      <c r="B306" s="9"/>
      <c r="C306" s="9"/>
      <c r="D306" s="9"/>
      <c r="E306" s="9"/>
      <c r="F306" s="9"/>
      <c r="G306" s="9"/>
      <c r="H306" s="9"/>
    </row>
    <row r="307" spans="1:8" ht="12.75">
      <c r="A307" s="9"/>
      <c r="B307" s="9"/>
      <c r="C307" s="9"/>
      <c r="D307" s="9"/>
      <c r="E307" s="9"/>
      <c r="F307" s="9"/>
      <c r="G307" s="9"/>
      <c r="H307" s="9"/>
    </row>
    <row r="308" spans="1:8" ht="12.75">
      <c r="A308" s="9"/>
      <c r="B308" s="9"/>
      <c r="C308" s="9"/>
      <c r="D308" s="9"/>
      <c r="E308" s="9"/>
      <c r="F308" s="9"/>
      <c r="G308" s="9"/>
      <c r="H308" s="9"/>
    </row>
    <row r="309" spans="1:8" ht="12.75">
      <c r="A309" s="9"/>
      <c r="B309" s="9"/>
      <c r="C309" s="9"/>
      <c r="D309" s="9"/>
      <c r="E309" s="9"/>
      <c r="F309" s="9"/>
      <c r="G309" s="9"/>
      <c r="H309" s="9"/>
    </row>
    <row r="310" spans="1:8" ht="12.75">
      <c r="A310" s="9"/>
      <c r="B310" s="9"/>
      <c r="C310" s="9"/>
      <c r="D310" s="9"/>
      <c r="E310" s="9"/>
      <c r="F310" s="9"/>
      <c r="G310" s="9"/>
      <c r="H310" s="9"/>
    </row>
    <row r="311" spans="1:8" ht="12.75">
      <c r="A311" s="9"/>
      <c r="B311" s="9"/>
      <c r="C311" s="9"/>
      <c r="D311" s="9"/>
      <c r="E311" s="9"/>
      <c r="F311" s="9"/>
      <c r="G311" s="9"/>
      <c r="H311" s="9"/>
    </row>
    <row r="312" spans="1:8" ht="12.75">
      <c r="A312" s="9"/>
      <c r="B312" s="9"/>
      <c r="C312" s="9"/>
      <c r="D312" s="9"/>
      <c r="E312" s="9"/>
      <c r="F312" s="9"/>
      <c r="G312" s="9"/>
      <c r="H312" s="9"/>
    </row>
    <row r="313" spans="1:8" ht="12.75">
      <c r="A313" s="9"/>
      <c r="B313" s="9"/>
      <c r="C313" s="9"/>
      <c r="D313" s="9"/>
      <c r="E313" s="9"/>
      <c r="F313" s="9"/>
      <c r="G313" s="9"/>
      <c r="H313" s="9"/>
    </row>
    <row r="314" spans="1:8" ht="12.75">
      <c r="A314" s="9"/>
      <c r="B314" s="9"/>
      <c r="C314" s="9"/>
      <c r="D314" s="9"/>
      <c r="E314" s="9"/>
      <c r="F314" s="9"/>
      <c r="G314" s="9"/>
      <c r="H314" s="9"/>
    </row>
    <row r="315" spans="1:8" ht="12.75">
      <c r="A315" s="9"/>
      <c r="B315" s="9"/>
      <c r="C315" s="9"/>
      <c r="D315" s="9"/>
      <c r="E315" s="9"/>
      <c r="F315" s="9"/>
      <c r="G315" s="9"/>
      <c r="H315" s="9"/>
    </row>
    <row r="316" spans="1:8" ht="12.75">
      <c r="A316" s="9"/>
      <c r="B316" s="9"/>
      <c r="C316" s="9"/>
      <c r="D316" s="9"/>
      <c r="E316" s="9"/>
      <c r="F316" s="9"/>
      <c r="G316" s="9"/>
      <c r="H316" s="9"/>
    </row>
    <row r="317" spans="1:8" ht="12.75">
      <c r="A317" s="9"/>
      <c r="B317" s="9"/>
      <c r="C317" s="9"/>
      <c r="D317" s="9"/>
      <c r="E317" s="9"/>
      <c r="F317" s="9"/>
      <c r="G317" s="9"/>
      <c r="H317" s="9"/>
    </row>
  </sheetData>
  <mergeCells count="3">
    <mergeCell ref="A1:H1"/>
    <mergeCell ref="G2:H2"/>
    <mergeCell ref="B2:F2"/>
  </mergeCells>
  <printOptions gridLines="1"/>
  <pageMargins left="0.75" right="0.75" top="1" bottom="1" header="0.5" footer="0.5"/>
  <pageSetup fitToHeight="1" fitToWidth="1" horizontalDpi="360" verticalDpi="360" orientation="portrait" paperSize="9" scale="98" r:id="rId2"/>
  <headerFooter alignWithMargins="0">
    <oddHeader>&amp;C&amp;A</oddHeader>
    <oddFooter>&amp;CSida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1">
    <pageSetUpPr fitToPage="1"/>
  </sheetPr>
  <dimension ref="A1:IV107"/>
  <sheetViews>
    <sheetView showZeros="0" zoomScale="86" zoomScaleNormal="86" workbookViewId="0" topLeftCell="A1">
      <pane ySplit="2" topLeftCell="BM10" activePane="bottomLeft" state="frozen"/>
      <selection pane="topLeft" activeCell="A1" sqref="A1"/>
      <selection pane="bottomLeft" activeCell="K33" sqref="K33:K40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6">
        <v>1</v>
      </c>
      <c r="C3" s="36" t="s">
        <v>51</v>
      </c>
      <c r="D3" s="6" t="s">
        <v>52</v>
      </c>
      <c r="E3" s="3">
        <v>79</v>
      </c>
      <c r="F3" s="3">
        <v>65</v>
      </c>
      <c r="G3" s="42">
        <v>6</v>
      </c>
      <c r="H3" s="42">
        <v>54</v>
      </c>
      <c r="I3" s="42">
        <v>100</v>
      </c>
      <c r="J3" s="4">
        <f aca="true" t="shared" si="0" ref="J3:J11">G3*60+H3+I3</f>
        <v>514</v>
      </c>
      <c r="K3" s="35">
        <f>IF(J3&gt;0,TRUNC(1000*J3/MAX($J3:$J11),2),0)</f>
        <v>750.36</v>
      </c>
    </row>
    <row r="4" spans="1:11" ht="12.75">
      <c r="A4">
        <v>1</v>
      </c>
      <c r="B4" s="6">
        <v>2</v>
      </c>
      <c r="C4" s="6" t="s">
        <v>64</v>
      </c>
      <c r="D4" s="6" t="s">
        <v>52</v>
      </c>
      <c r="E4" s="7">
        <v>67</v>
      </c>
      <c r="F4" s="7">
        <v>63</v>
      </c>
      <c r="G4" s="43">
        <v>9</v>
      </c>
      <c r="H4" s="44">
        <v>45</v>
      </c>
      <c r="I4" s="44">
        <v>100</v>
      </c>
      <c r="J4" s="4">
        <f t="shared" si="0"/>
        <v>685</v>
      </c>
      <c r="K4" s="35">
        <f>IF(J4&gt;0,TRUNC(1000*J4/MAX($J3:$J11),2),0)</f>
        <v>1000</v>
      </c>
    </row>
    <row r="5" spans="1:11" ht="12.75">
      <c r="A5">
        <v>1</v>
      </c>
      <c r="B5" s="6">
        <v>3</v>
      </c>
      <c r="C5" s="6" t="s">
        <v>55</v>
      </c>
      <c r="D5" s="6" t="s">
        <v>52</v>
      </c>
      <c r="E5" s="7">
        <v>74</v>
      </c>
      <c r="F5" s="7">
        <v>66</v>
      </c>
      <c r="G5" s="44">
        <v>9</v>
      </c>
      <c r="H5" s="44">
        <v>3</v>
      </c>
      <c r="I5" s="44">
        <v>50</v>
      </c>
      <c r="J5" s="4">
        <f t="shared" si="0"/>
        <v>593</v>
      </c>
      <c r="K5" s="35">
        <f>IF(J5&gt;0,TRUNC(1000*J5/MAX($J3:$J11),2),0)</f>
        <v>865.69</v>
      </c>
    </row>
    <row r="6" spans="1:11" ht="12.75">
      <c r="A6">
        <v>1</v>
      </c>
      <c r="B6" s="6">
        <v>4</v>
      </c>
      <c r="C6" s="6" t="s">
        <v>61</v>
      </c>
      <c r="D6" s="6" t="s">
        <v>41</v>
      </c>
      <c r="E6" s="9">
        <v>72</v>
      </c>
      <c r="F6" s="7">
        <v>74</v>
      </c>
      <c r="G6" s="44">
        <v>2</v>
      </c>
      <c r="H6" s="44">
        <v>39</v>
      </c>
      <c r="I6" s="44">
        <v>35</v>
      </c>
      <c r="J6" s="4">
        <f t="shared" si="0"/>
        <v>194</v>
      </c>
      <c r="K6" s="35">
        <f>IF(J6&gt;0,TRUNC(1000*J6/MAX($J3:$J11),2),0)</f>
        <v>283.21</v>
      </c>
    </row>
    <row r="7" spans="1:11" ht="12.75">
      <c r="A7">
        <v>1</v>
      </c>
      <c r="B7" s="6">
        <v>5</v>
      </c>
      <c r="C7" s="6" t="s">
        <v>58</v>
      </c>
      <c r="D7" s="6" t="s">
        <v>59</v>
      </c>
      <c r="E7" s="7">
        <v>62</v>
      </c>
      <c r="F7" s="3">
        <v>66</v>
      </c>
      <c r="G7" s="44">
        <v>6</v>
      </c>
      <c r="H7" s="44">
        <v>32</v>
      </c>
      <c r="I7" s="44">
        <v>100</v>
      </c>
      <c r="J7" s="4">
        <f t="shared" si="0"/>
        <v>492</v>
      </c>
      <c r="K7" s="35">
        <f>IF(J7&gt;0,TRUNC(1000*J7/MAX($J3:$J11),2),0)</f>
        <v>718.24</v>
      </c>
    </row>
    <row r="8" spans="1:11" ht="12.75">
      <c r="A8">
        <v>1</v>
      </c>
      <c r="B8" s="6">
        <v>6</v>
      </c>
      <c r="C8" s="6" t="s">
        <v>65</v>
      </c>
      <c r="D8" s="6" t="s">
        <v>52</v>
      </c>
      <c r="E8">
        <v>78</v>
      </c>
      <c r="F8" s="3">
        <v>80</v>
      </c>
      <c r="G8" s="44">
        <v>8</v>
      </c>
      <c r="H8" s="44">
        <v>40</v>
      </c>
      <c r="I8" s="44">
        <v>0</v>
      </c>
      <c r="J8" s="4">
        <f t="shared" si="0"/>
        <v>520</v>
      </c>
      <c r="K8" s="35">
        <f>IF(J8&gt;0,TRUNC(1000*J8/MAX($J3:$J11),2),0)</f>
        <v>759.12</v>
      </c>
    </row>
    <row r="9" spans="1:11" ht="12.75">
      <c r="A9">
        <v>1</v>
      </c>
      <c r="B9" s="6">
        <v>7</v>
      </c>
      <c r="C9" s="6" t="s">
        <v>60</v>
      </c>
      <c r="D9" s="6" t="s">
        <v>41</v>
      </c>
      <c r="E9">
        <v>66</v>
      </c>
      <c r="F9" s="7">
        <v>74</v>
      </c>
      <c r="G9" s="44">
        <v>4</v>
      </c>
      <c r="H9" s="44">
        <v>27</v>
      </c>
      <c r="I9" s="44">
        <v>70</v>
      </c>
      <c r="J9" s="4">
        <f t="shared" si="0"/>
        <v>337</v>
      </c>
      <c r="K9" s="35">
        <f>IF(J9&gt;0,TRUNC(1000*J9/MAX($J3:$J11),2),0)</f>
        <v>491.97</v>
      </c>
    </row>
    <row r="10" spans="1:11" ht="12.75">
      <c r="A10">
        <v>1</v>
      </c>
      <c r="B10" s="6">
        <v>8</v>
      </c>
      <c r="C10" s="6" t="s">
        <v>66</v>
      </c>
      <c r="D10" s="6" t="s">
        <v>59</v>
      </c>
      <c r="E10" s="3">
        <v>76</v>
      </c>
      <c r="F10" s="3">
        <v>63</v>
      </c>
      <c r="G10" s="44">
        <v>2</v>
      </c>
      <c r="H10" s="44">
        <v>30</v>
      </c>
      <c r="I10" s="44"/>
      <c r="J10" s="4">
        <f t="shared" si="0"/>
        <v>150</v>
      </c>
      <c r="K10" s="35">
        <f>IF(J10&gt;0,TRUNC(1000*J10/MAX($J3:$J11),2),0)</f>
        <v>218.97</v>
      </c>
    </row>
    <row r="11" spans="1:11" ht="12.75">
      <c r="A11">
        <v>1</v>
      </c>
      <c r="B11" s="3"/>
      <c r="C11" s="3"/>
      <c r="D11" s="3"/>
      <c r="E11" s="3"/>
      <c r="F11" s="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1"/>
      <c r="G12" s="40"/>
      <c r="H12" s="40"/>
      <c r="I12" s="40"/>
      <c r="J12" s="2"/>
      <c r="K12" s="54"/>
    </row>
    <row r="13" spans="1:11" ht="12.75">
      <c r="A13">
        <v>2</v>
      </c>
      <c r="B13" s="6">
        <v>1</v>
      </c>
      <c r="C13" s="36" t="s">
        <v>51</v>
      </c>
      <c r="D13" s="6" t="s">
        <v>52</v>
      </c>
      <c r="E13" s="3">
        <v>79</v>
      </c>
      <c r="F13" s="3">
        <v>65</v>
      </c>
      <c r="G13" s="42">
        <v>10</v>
      </c>
      <c r="H13" s="42">
        <v>45</v>
      </c>
      <c r="I13" s="42">
        <v>100</v>
      </c>
      <c r="J13" s="4">
        <f aca="true" t="shared" si="1" ref="J13:J21">G13*60+H13+I13</f>
        <v>745</v>
      </c>
      <c r="K13" s="35">
        <f>IF(J13&gt;0,TRUNC(1000*J13/MAX($J13:$J21),2),0)</f>
        <v>1000</v>
      </c>
    </row>
    <row r="14" spans="1:11" ht="12.75">
      <c r="A14">
        <v>2</v>
      </c>
      <c r="B14" s="6">
        <v>2</v>
      </c>
      <c r="C14" s="6" t="s">
        <v>64</v>
      </c>
      <c r="D14" s="6" t="s">
        <v>52</v>
      </c>
      <c r="E14" s="7">
        <v>67</v>
      </c>
      <c r="F14" s="7">
        <v>63</v>
      </c>
      <c r="G14" s="43">
        <v>6</v>
      </c>
      <c r="H14" s="44">
        <v>32</v>
      </c>
      <c r="I14" s="44">
        <v>100</v>
      </c>
      <c r="J14" s="4">
        <f t="shared" si="1"/>
        <v>492</v>
      </c>
      <c r="K14" s="35">
        <f>IF(J14&gt;0,TRUNC(1000*J14/MAX($J13:$J21),2),0)</f>
        <v>660.4</v>
      </c>
    </row>
    <row r="15" spans="1:11" ht="12.75">
      <c r="A15">
        <v>2</v>
      </c>
      <c r="B15" s="6">
        <v>3</v>
      </c>
      <c r="C15" s="6" t="s">
        <v>55</v>
      </c>
      <c r="D15" s="6" t="s">
        <v>52</v>
      </c>
      <c r="E15" s="7">
        <v>74</v>
      </c>
      <c r="F15" s="7">
        <v>66</v>
      </c>
      <c r="G15" s="44">
        <v>8</v>
      </c>
      <c r="H15" s="44">
        <v>45</v>
      </c>
      <c r="I15" s="44">
        <v>95</v>
      </c>
      <c r="J15" s="4">
        <f t="shared" si="1"/>
        <v>620</v>
      </c>
      <c r="K15" s="35">
        <f>IF(J15&gt;0,TRUNC(1000*J15/MAX($J13:$J21),2),0)</f>
        <v>832.21</v>
      </c>
    </row>
    <row r="16" spans="1:11" ht="12.75">
      <c r="A16">
        <v>2</v>
      </c>
      <c r="B16" s="6">
        <v>4</v>
      </c>
      <c r="C16" s="6" t="s">
        <v>61</v>
      </c>
      <c r="D16" s="6" t="s">
        <v>41</v>
      </c>
      <c r="E16" s="9">
        <v>72</v>
      </c>
      <c r="F16" s="7">
        <v>74</v>
      </c>
      <c r="G16" s="44">
        <v>3</v>
      </c>
      <c r="H16" s="44">
        <v>18</v>
      </c>
      <c r="I16" s="44"/>
      <c r="J16" s="4">
        <f t="shared" si="1"/>
        <v>198</v>
      </c>
      <c r="K16" s="35">
        <f>IF(J16&gt;0,TRUNC(1000*J16/MAX($J13:$J21),2),0)</f>
        <v>265.77</v>
      </c>
    </row>
    <row r="17" spans="1:11" ht="12.75">
      <c r="A17">
        <v>2</v>
      </c>
      <c r="B17" s="6">
        <v>5</v>
      </c>
      <c r="C17" s="6" t="s">
        <v>58</v>
      </c>
      <c r="D17" s="6" t="s">
        <v>59</v>
      </c>
      <c r="E17" s="7">
        <v>62</v>
      </c>
      <c r="F17" s="3">
        <v>66</v>
      </c>
      <c r="G17" s="44">
        <v>4</v>
      </c>
      <c r="H17" s="44">
        <v>25</v>
      </c>
      <c r="I17" s="44"/>
      <c r="J17" s="4">
        <f t="shared" si="1"/>
        <v>265</v>
      </c>
      <c r="K17" s="35">
        <f>IF(J17&gt;0,TRUNC(1000*J17/MAX($J13:$J21),2),0)</f>
        <v>355.7</v>
      </c>
    </row>
    <row r="18" spans="1:11" ht="12.75">
      <c r="A18">
        <v>2</v>
      </c>
      <c r="B18" s="6">
        <v>6</v>
      </c>
      <c r="C18" s="6" t="s">
        <v>65</v>
      </c>
      <c r="D18" s="6" t="s">
        <v>52</v>
      </c>
      <c r="E18">
        <v>78</v>
      </c>
      <c r="F18" s="3">
        <v>80</v>
      </c>
      <c r="G18" s="44">
        <v>8</v>
      </c>
      <c r="H18" s="44">
        <v>27</v>
      </c>
      <c r="I18" s="44">
        <v>90</v>
      </c>
      <c r="J18" s="4">
        <f t="shared" si="1"/>
        <v>597</v>
      </c>
      <c r="K18" s="35">
        <f>IF(J18&gt;0,TRUNC(1000*J18/MAX($J13:$J21),2),0)</f>
        <v>801.34</v>
      </c>
    </row>
    <row r="19" spans="1:11" ht="12.75">
      <c r="A19">
        <v>2</v>
      </c>
      <c r="B19" s="6">
        <v>7</v>
      </c>
      <c r="C19" s="6" t="s">
        <v>60</v>
      </c>
      <c r="D19" s="6" t="s">
        <v>41</v>
      </c>
      <c r="E19">
        <v>66</v>
      </c>
      <c r="F19" s="7">
        <v>74</v>
      </c>
      <c r="G19" s="44">
        <v>4</v>
      </c>
      <c r="H19" s="44">
        <v>26</v>
      </c>
      <c r="I19" s="44">
        <v>100</v>
      </c>
      <c r="J19" s="4">
        <f t="shared" si="1"/>
        <v>366</v>
      </c>
      <c r="K19" s="35">
        <f>IF(J19&gt;0,TRUNC(1000*J19/MAX($J13:$J21),2),0)</f>
        <v>491.27</v>
      </c>
    </row>
    <row r="20" spans="1:11" ht="12.75">
      <c r="A20">
        <v>2</v>
      </c>
      <c r="B20" s="6">
        <v>8</v>
      </c>
      <c r="C20" s="6" t="s">
        <v>66</v>
      </c>
      <c r="D20" s="6" t="s">
        <v>59</v>
      </c>
      <c r="E20" s="3">
        <v>76</v>
      </c>
      <c r="F20" s="3">
        <v>63</v>
      </c>
      <c r="G20" s="44">
        <v>2</v>
      </c>
      <c r="H20" s="44">
        <v>18</v>
      </c>
      <c r="I20" s="44">
        <v>70</v>
      </c>
      <c r="J20" s="4">
        <f t="shared" si="1"/>
        <v>208</v>
      </c>
      <c r="K20" s="35">
        <f>IF(J20&gt;0,TRUNC(1000*J20/MAX($J13:$J21),2),0)</f>
        <v>279.19</v>
      </c>
    </row>
    <row r="21" spans="1:11" ht="12.75">
      <c r="A21">
        <v>2</v>
      </c>
      <c r="B21" s="3"/>
      <c r="C21" s="3"/>
      <c r="D21" s="3"/>
      <c r="E21" s="3"/>
      <c r="F21" s="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3"/>
      <c r="G22" s="42"/>
      <c r="H22" s="42"/>
      <c r="I22" s="42"/>
      <c r="J22" s="4"/>
      <c r="K22" s="5"/>
    </row>
    <row r="23" spans="1:11" ht="12.75">
      <c r="A23">
        <v>3</v>
      </c>
      <c r="B23" s="6">
        <v>1</v>
      </c>
      <c r="C23" s="36" t="s">
        <v>51</v>
      </c>
      <c r="D23" s="6" t="s">
        <v>52</v>
      </c>
      <c r="E23" s="3">
        <v>79</v>
      </c>
      <c r="F23" s="3">
        <v>65</v>
      </c>
      <c r="G23" s="42">
        <v>6</v>
      </c>
      <c r="H23" s="42">
        <v>37</v>
      </c>
      <c r="I23" s="42">
        <v>100</v>
      </c>
      <c r="J23" s="4">
        <f aca="true" t="shared" si="2" ref="J23:J31">G23*60+H23+I23</f>
        <v>497</v>
      </c>
      <c r="K23" s="35">
        <f>IF(J23&gt;0,TRUNC(1000*J23/MAX($J23:$J31),2),0)</f>
        <v>1000</v>
      </c>
    </row>
    <row r="24" spans="1:11" ht="12.75">
      <c r="A24">
        <v>3</v>
      </c>
      <c r="B24" s="6">
        <v>2</v>
      </c>
      <c r="C24" s="6" t="s">
        <v>64</v>
      </c>
      <c r="D24" s="6" t="s">
        <v>52</v>
      </c>
      <c r="E24" s="7">
        <v>67</v>
      </c>
      <c r="F24" s="7">
        <v>63</v>
      </c>
      <c r="G24" s="43">
        <v>3</v>
      </c>
      <c r="H24" s="44">
        <v>24</v>
      </c>
      <c r="I24" s="44">
        <v>100</v>
      </c>
      <c r="J24" s="4">
        <f t="shared" si="2"/>
        <v>304</v>
      </c>
      <c r="K24" s="35">
        <f>IF(J24&gt;0,TRUNC(1000*J24/MAX($J23:$J31),2),0)</f>
        <v>611.67</v>
      </c>
    </row>
    <row r="25" spans="1:11" ht="12.75">
      <c r="A25">
        <v>3</v>
      </c>
      <c r="B25" s="6">
        <v>3</v>
      </c>
      <c r="C25" s="6" t="s">
        <v>55</v>
      </c>
      <c r="D25" s="6" t="s">
        <v>52</v>
      </c>
      <c r="E25" s="7">
        <v>74</v>
      </c>
      <c r="F25" s="7">
        <v>66</v>
      </c>
      <c r="G25" s="44">
        <v>3</v>
      </c>
      <c r="H25" s="44">
        <v>15</v>
      </c>
      <c r="I25" s="44">
        <v>80</v>
      </c>
      <c r="J25" s="4">
        <f t="shared" si="2"/>
        <v>275</v>
      </c>
      <c r="K25" s="35">
        <f>IF(J25&gt;0,TRUNC(1000*J25/MAX($J23:$J31),2),0)</f>
        <v>553.31</v>
      </c>
    </row>
    <row r="26" spans="1:11" ht="12.75">
      <c r="A26">
        <v>3</v>
      </c>
      <c r="B26" s="6">
        <v>4</v>
      </c>
      <c r="C26" s="6" t="s">
        <v>61</v>
      </c>
      <c r="D26" s="6" t="s">
        <v>41</v>
      </c>
      <c r="E26" s="9">
        <v>72</v>
      </c>
      <c r="F26" s="7">
        <v>74</v>
      </c>
      <c r="G26" s="44">
        <v>2</v>
      </c>
      <c r="H26" s="44">
        <v>11</v>
      </c>
      <c r="I26" s="44">
        <v>85</v>
      </c>
      <c r="J26" s="4">
        <f t="shared" si="2"/>
        <v>216</v>
      </c>
      <c r="K26" s="35">
        <f>IF(J26&gt;0,TRUNC(1000*J26/MAX($J23:$J31),2),0)</f>
        <v>434.6</v>
      </c>
    </row>
    <row r="27" spans="1:11" ht="12.75">
      <c r="A27">
        <v>3</v>
      </c>
      <c r="B27" s="6">
        <v>5</v>
      </c>
      <c r="C27" s="6" t="s">
        <v>58</v>
      </c>
      <c r="D27" s="6" t="s">
        <v>59</v>
      </c>
      <c r="E27" s="7">
        <v>62</v>
      </c>
      <c r="F27" s="3">
        <v>66</v>
      </c>
      <c r="G27" s="44">
        <v>2</v>
      </c>
      <c r="H27" s="44">
        <v>41</v>
      </c>
      <c r="I27" s="44">
        <v>100</v>
      </c>
      <c r="J27" s="4">
        <f t="shared" si="2"/>
        <v>261</v>
      </c>
      <c r="K27" s="35">
        <f>IF(J27&gt;0,TRUNC(1000*J27/MAX($J23:$J31),2),0)</f>
        <v>525.15</v>
      </c>
    </row>
    <row r="28" spans="1:11" ht="12.75">
      <c r="A28">
        <v>3</v>
      </c>
      <c r="B28" s="6">
        <v>6</v>
      </c>
      <c r="C28" s="6" t="s">
        <v>65</v>
      </c>
      <c r="D28" s="6" t="s">
        <v>52</v>
      </c>
      <c r="E28">
        <v>78</v>
      </c>
      <c r="F28" s="3">
        <v>80</v>
      </c>
      <c r="G28" s="44">
        <v>4</v>
      </c>
      <c r="H28" s="44">
        <v>59</v>
      </c>
      <c r="I28" s="44">
        <v>90</v>
      </c>
      <c r="J28" s="4">
        <f t="shared" si="2"/>
        <v>389</v>
      </c>
      <c r="K28" s="35">
        <f>IF(J28&gt;0,TRUNC(1000*J28/MAX($J23:$J31),2),0)</f>
        <v>782.69</v>
      </c>
    </row>
    <row r="29" spans="1:11" ht="12.75">
      <c r="A29">
        <v>3</v>
      </c>
      <c r="B29" s="6">
        <v>7</v>
      </c>
      <c r="C29" s="6" t="s">
        <v>60</v>
      </c>
      <c r="D29" s="6" t="s">
        <v>41</v>
      </c>
      <c r="E29">
        <v>66</v>
      </c>
      <c r="F29" s="7">
        <v>74</v>
      </c>
      <c r="G29" s="44">
        <v>4</v>
      </c>
      <c r="H29" s="44">
        <v>25</v>
      </c>
      <c r="I29" s="44">
        <v>100</v>
      </c>
      <c r="J29" s="4">
        <f t="shared" si="2"/>
        <v>365</v>
      </c>
      <c r="K29" s="35">
        <f>IF(J29&gt;0,TRUNC(1000*J29/MAX($J23:$J31),2),0)</f>
        <v>734.4</v>
      </c>
    </row>
    <row r="30" spans="1:11" ht="12.75">
      <c r="A30">
        <v>3</v>
      </c>
      <c r="B30" s="6">
        <v>8</v>
      </c>
      <c r="C30" s="6" t="s">
        <v>66</v>
      </c>
      <c r="D30" s="6" t="s">
        <v>59</v>
      </c>
      <c r="E30" s="3">
        <v>76</v>
      </c>
      <c r="F30" s="3">
        <v>63</v>
      </c>
      <c r="G30" s="44">
        <v>6</v>
      </c>
      <c r="H30" s="44">
        <v>8</v>
      </c>
      <c r="I30" s="44">
        <v>95</v>
      </c>
      <c r="J30" s="4">
        <f t="shared" si="2"/>
        <v>463</v>
      </c>
      <c r="K30" s="35">
        <f>IF(J30&gt;0,TRUNC(1000*J30/MAX($J23:$J31),2),0)</f>
        <v>931.58</v>
      </c>
    </row>
    <row r="31" spans="1:11" ht="12.75">
      <c r="A31">
        <v>3</v>
      </c>
      <c r="B31" s="3"/>
      <c r="C31" s="3"/>
      <c r="D31" s="3"/>
      <c r="E31" s="3"/>
      <c r="F31" s="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3"/>
      <c r="G32" s="44"/>
      <c r="H32" s="44"/>
      <c r="I32" s="44"/>
      <c r="J32" s="4"/>
      <c r="K32" s="5"/>
    </row>
    <row r="33" spans="1:11" ht="12.75">
      <c r="A33">
        <v>4</v>
      </c>
      <c r="B33" s="6">
        <v>1</v>
      </c>
      <c r="C33" s="36" t="s">
        <v>51</v>
      </c>
      <c r="D33" s="6" t="s">
        <v>52</v>
      </c>
      <c r="E33" s="3">
        <v>79</v>
      </c>
      <c r="F33" s="3">
        <v>65</v>
      </c>
      <c r="G33" s="42">
        <v>4</v>
      </c>
      <c r="H33" s="42">
        <v>24</v>
      </c>
      <c r="I33" s="42">
        <v>100</v>
      </c>
      <c r="J33" s="4">
        <f aca="true" t="shared" si="3" ref="J33:J41">G33*60+H33+I33</f>
        <v>364</v>
      </c>
      <c r="K33" s="35">
        <f>IF(J33&gt;0,TRUNC(1000*J33/MAX($J33:$J41),2),0)</f>
        <v>812.5</v>
      </c>
    </row>
    <row r="34" spans="1:11" ht="12.75">
      <c r="A34">
        <v>4</v>
      </c>
      <c r="B34" s="6">
        <v>2</v>
      </c>
      <c r="C34" s="6" t="s">
        <v>64</v>
      </c>
      <c r="D34" s="6" t="s">
        <v>52</v>
      </c>
      <c r="E34" s="7">
        <v>67</v>
      </c>
      <c r="F34" s="7">
        <v>63</v>
      </c>
      <c r="G34" s="43">
        <v>5</v>
      </c>
      <c r="H34" s="44">
        <v>48</v>
      </c>
      <c r="I34" s="44">
        <v>100</v>
      </c>
      <c r="J34" s="4">
        <f t="shared" si="3"/>
        <v>448</v>
      </c>
      <c r="K34" s="35">
        <f>IF(J34&gt;0,TRUNC(1000*J34/MAX($J33:$J41),2),0)</f>
        <v>1000</v>
      </c>
    </row>
    <row r="35" spans="1:11" ht="12.75">
      <c r="A35">
        <v>4</v>
      </c>
      <c r="B35" s="6">
        <v>3</v>
      </c>
      <c r="C35" s="6" t="s">
        <v>55</v>
      </c>
      <c r="D35" s="6" t="s">
        <v>52</v>
      </c>
      <c r="E35" s="7">
        <v>74</v>
      </c>
      <c r="F35" s="7">
        <v>66</v>
      </c>
      <c r="G35" s="44">
        <v>5</v>
      </c>
      <c r="H35" s="44">
        <v>3</v>
      </c>
      <c r="I35" s="44">
        <v>95</v>
      </c>
      <c r="J35" s="4">
        <f t="shared" si="3"/>
        <v>398</v>
      </c>
      <c r="K35" s="35">
        <f>IF(J35&gt;0,TRUNC(1000*J35/MAX($J33:$J41),2),0)</f>
        <v>888.39</v>
      </c>
    </row>
    <row r="36" spans="1:11" ht="12.75">
      <c r="A36">
        <v>4</v>
      </c>
      <c r="B36" s="6">
        <v>4</v>
      </c>
      <c r="C36" s="6" t="s">
        <v>61</v>
      </c>
      <c r="D36" s="6" t="s">
        <v>41</v>
      </c>
      <c r="E36" s="9">
        <v>72</v>
      </c>
      <c r="F36" s="7">
        <v>74</v>
      </c>
      <c r="G36" s="44">
        <v>5</v>
      </c>
      <c r="H36" s="44">
        <v>14</v>
      </c>
      <c r="I36" s="44">
        <v>90</v>
      </c>
      <c r="J36" s="4">
        <f t="shared" si="3"/>
        <v>404</v>
      </c>
      <c r="K36" s="35">
        <f>IF(J36&gt;0,TRUNC(1000*J36/MAX($J33:$J41),2),0)</f>
        <v>901.78</v>
      </c>
    </row>
    <row r="37" spans="1:11" ht="12.75">
      <c r="A37">
        <v>4</v>
      </c>
      <c r="B37" s="6">
        <v>5</v>
      </c>
      <c r="C37" s="6" t="s">
        <v>58</v>
      </c>
      <c r="D37" s="6" t="s">
        <v>59</v>
      </c>
      <c r="E37" s="7">
        <v>62</v>
      </c>
      <c r="F37" s="3">
        <v>66</v>
      </c>
      <c r="G37" s="44">
        <v>3</v>
      </c>
      <c r="H37" s="44">
        <v>55</v>
      </c>
      <c r="I37" s="44">
        <v>95</v>
      </c>
      <c r="J37" s="4">
        <f t="shared" si="3"/>
        <v>330</v>
      </c>
      <c r="K37" s="35">
        <f>IF(J37&gt;0,TRUNC(1000*J37/MAX($J33:$J41),2),0)</f>
        <v>736.6</v>
      </c>
    </row>
    <row r="38" spans="1:11" ht="12.75">
      <c r="A38">
        <v>4</v>
      </c>
      <c r="B38" s="6">
        <v>6</v>
      </c>
      <c r="C38" s="6" t="s">
        <v>65</v>
      </c>
      <c r="D38" s="6" t="s">
        <v>52</v>
      </c>
      <c r="E38">
        <v>78</v>
      </c>
      <c r="F38" s="3">
        <v>80</v>
      </c>
      <c r="G38" s="44">
        <v>3</v>
      </c>
      <c r="H38" s="44">
        <v>15</v>
      </c>
      <c r="I38" s="44">
        <v>100</v>
      </c>
      <c r="J38" s="4">
        <f t="shared" si="3"/>
        <v>295</v>
      </c>
      <c r="K38" s="35">
        <f>IF(J38&gt;0,TRUNC(1000*J38/MAX($J33:$J41),2),0)</f>
        <v>658.48</v>
      </c>
    </row>
    <row r="39" spans="1:11" ht="12.75">
      <c r="A39">
        <v>4</v>
      </c>
      <c r="B39" s="6">
        <v>7</v>
      </c>
      <c r="C39" s="6" t="s">
        <v>60</v>
      </c>
      <c r="D39" s="6" t="s">
        <v>41</v>
      </c>
      <c r="E39">
        <v>66</v>
      </c>
      <c r="F39" s="7">
        <v>74</v>
      </c>
      <c r="G39" s="44">
        <v>5</v>
      </c>
      <c r="H39" s="44">
        <v>18</v>
      </c>
      <c r="I39" s="44">
        <v>100</v>
      </c>
      <c r="J39" s="4">
        <f t="shared" si="3"/>
        <v>418</v>
      </c>
      <c r="K39" s="35">
        <f>IF(J39&gt;0,TRUNC(1000*J39/MAX($J33:$J41),2),0)</f>
        <v>933.03</v>
      </c>
    </row>
    <row r="40" spans="1:11" ht="12.75">
      <c r="A40">
        <v>4</v>
      </c>
      <c r="B40" s="6">
        <v>8</v>
      </c>
      <c r="C40" s="6" t="s">
        <v>66</v>
      </c>
      <c r="D40" s="6" t="s">
        <v>59</v>
      </c>
      <c r="E40" s="3">
        <v>76</v>
      </c>
      <c r="F40" s="3">
        <v>63</v>
      </c>
      <c r="G40" s="44">
        <v>2</v>
      </c>
      <c r="H40" s="44">
        <v>47</v>
      </c>
      <c r="I40" s="44">
        <v>100</v>
      </c>
      <c r="J40" s="4">
        <f t="shared" si="3"/>
        <v>267</v>
      </c>
      <c r="K40" s="35">
        <f>IF(J40&gt;0,TRUNC(1000*J40/MAX($J33:$J41),2),0)</f>
        <v>595.98</v>
      </c>
    </row>
    <row r="41" spans="1:11" ht="12.75">
      <c r="A41">
        <v>4</v>
      </c>
      <c r="B41" s="3"/>
      <c r="C41" s="3"/>
      <c r="D41" s="3"/>
      <c r="E41" s="3"/>
      <c r="F41" s="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1" ht="12.75">
      <c r="B42" s="3"/>
      <c r="F42" s="10"/>
      <c r="G42" s="44"/>
      <c r="H42" s="44"/>
      <c r="I42" s="44"/>
      <c r="J42" s="4"/>
      <c r="K42" s="5"/>
    </row>
    <row r="43" spans="2:10" ht="12.75">
      <c r="B43" s="3"/>
      <c r="C43" s="3"/>
      <c r="D43" s="3"/>
      <c r="E43" s="3"/>
      <c r="F43" s="3"/>
      <c r="G43" s="42"/>
      <c r="H43" s="42"/>
      <c r="I43" s="42"/>
      <c r="J43" s="4"/>
    </row>
    <row r="44" spans="2:10" ht="12.75">
      <c r="B44" s="3"/>
      <c r="C44" s="6"/>
      <c r="D44" s="6"/>
      <c r="E44" s="7"/>
      <c r="F44" s="7"/>
      <c r="G44" s="43"/>
      <c r="H44" s="44"/>
      <c r="I44" s="44"/>
      <c r="J44" s="4"/>
    </row>
    <row r="45" spans="2:10" ht="12.75">
      <c r="B45" s="3"/>
      <c r="E45" s="7"/>
      <c r="F45" s="7"/>
      <c r="G45" s="44"/>
      <c r="H45" s="44"/>
      <c r="I45" s="44"/>
      <c r="J45" s="4"/>
    </row>
    <row r="46" spans="2:10" ht="12.75">
      <c r="B46" s="9"/>
      <c r="C46" s="9"/>
      <c r="D46" s="9"/>
      <c r="E46" s="9"/>
      <c r="F46" s="7"/>
      <c r="G46" s="44"/>
      <c r="H46" s="44"/>
      <c r="I46" s="44"/>
      <c r="J46" s="4"/>
    </row>
    <row r="47" spans="2:10" ht="12.75">
      <c r="B47" s="3"/>
      <c r="E47" s="7"/>
      <c r="F47" s="3"/>
      <c r="G47" s="44"/>
      <c r="H47" s="44"/>
      <c r="I47" s="44"/>
      <c r="J47" s="4"/>
    </row>
    <row r="48" spans="2:10" ht="12.75">
      <c r="B48" s="3"/>
      <c r="F48" s="3"/>
      <c r="G48" s="44"/>
      <c r="H48" s="44"/>
      <c r="I48" s="44"/>
      <c r="J48" s="4"/>
    </row>
    <row r="49" spans="6:10" ht="12.75">
      <c r="F49" s="7"/>
      <c r="G49" s="44"/>
      <c r="H49" s="44"/>
      <c r="I49" s="44"/>
      <c r="J49" s="4"/>
    </row>
    <row r="50" spans="2:10" ht="12.75">
      <c r="B50" s="3"/>
      <c r="C50" s="3"/>
      <c r="D50" s="3"/>
      <c r="E50" s="3"/>
      <c r="F50" s="3"/>
      <c r="G50" s="44"/>
      <c r="H50" s="44"/>
      <c r="I50" s="44"/>
      <c r="J50" s="4"/>
    </row>
    <row r="51" spans="2:10" ht="12.75">
      <c r="B51" s="3"/>
      <c r="C51" s="3"/>
      <c r="D51" s="3"/>
      <c r="E51" s="3"/>
      <c r="F51" s="3"/>
      <c r="G51" s="42"/>
      <c r="H51" s="42"/>
      <c r="I51" s="42"/>
      <c r="J51" s="4"/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3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/>
      <c r="C100" s="3"/>
      <c r="D100" s="3"/>
      <c r="E100" s="3"/>
      <c r="F100" s="3"/>
      <c r="G100" s="23"/>
      <c r="H100" s="23"/>
      <c r="I100" s="23"/>
      <c r="J100" s="3"/>
      <c r="K100" s="56"/>
    </row>
    <row r="101" spans="2:11" ht="12.75">
      <c r="B101" s="3"/>
      <c r="C101" s="3"/>
      <c r="D101" s="3"/>
      <c r="E101" s="3"/>
      <c r="F101" s="3"/>
      <c r="G101" s="23"/>
      <c r="H101" s="23"/>
      <c r="I101" s="23"/>
      <c r="J101" s="3"/>
      <c r="K101" s="56"/>
    </row>
    <row r="102" spans="2:256" ht="12.75">
      <c r="B102" s="3"/>
      <c r="C102" s="3"/>
      <c r="D102" s="3"/>
      <c r="E102" s="7"/>
      <c r="F102" s="7"/>
      <c r="G102" s="26"/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 s="3"/>
      <c r="C103" s="3"/>
      <c r="D103" s="3"/>
      <c r="E103" s="3"/>
      <c r="F103" s="3"/>
      <c r="G103" s="23"/>
      <c r="H103" s="23"/>
      <c r="I103" s="23"/>
      <c r="J103" s="3"/>
      <c r="K103" s="56"/>
    </row>
    <row r="104" spans="2:11" ht="12.75">
      <c r="B104" s="3"/>
      <c r="C104" s="3"/>
      <c r="D104" s="3"/>
      <c r="E104" s="3"/>
      <c r="F104" s="3"/>
      <c r="G104" s="23"/>
      <c r="H104" s="23"/>
      <c r="I104" s="23"/>
      <c r="J104" s="3"/>
      <c r="K104" s="56"/>
    </row>
    <row r="105" spans="2:11" ht="12.75">
      <c r="B105" s="3"/>
      <c r="C105" s="3"/>
      <c r="D105" s="3"/>
      <c r="E105" s="3"/>
      <c r="F105" s="3"/>
      <c r="G105" s="23"/>
      <c r="H105" s="23"/>
      <c r="I105" s="23"/>
      <c r="J105" s="3"/>
      <c r="K105" s="56"/>
    </row>
    <row r="106" spans="2:11" ht="12.75">
      <c r="B106" s="3"/>
      <c r="C106" s="3"/>
      <c r="D106" s="3"/>
      <c r="E106" s="3"/>
      <c r="F106" s="3"/>
      <c r="G106" s="23"/>
      <c r="H106" s="23"/>
      <c r="I106" s="23"/>
      <c r="J106" s="3"/>
      <c r="K106" s="56"/>
    </row>
    <row r="107" spans="2:11" ht="12.75">
      <c r="B107" s="3"/>
      <c r="C107" s="3"/>
      <c r="D107" s="3"/>
      <c r="E107" s="3"/>
      <c r="F107" s="3"/>
      <c r="G107" s="23"/>
      <c r="H107" s="23"/>
      <c r="I107" s="23"/>
      <c r="J107" s="3"/>
      <c r="K107" s="56"/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1"/>
  <dimension ref="A1:G80"/>
  <sheetViews>
    <sheetView workbookViewId="0" topLeftCell="A1">
      <selection activeCell="G6" sqref="G6"/>
    </sheetView>
  </sheetViews>
  <sheetFormatPr defaultColWidth="9.140625" defaultRowHeight="12.75"/>
  <cols>
    <col min="1" max="1" width="24.7109375" style="0" customWidth="1"/>
    <col min="2" max="2" width="10.140625" style="0" bestFit="1" customWidth="1"/>
  </cols>
  <sheetData>
    <row r="1" spans="1:3" s="37" customFormat="1" ht="12.75">
      <c r="A1" s="37" t="s">
        <v>77</v>
      </c>
      <c r="B1" s="38">
        <v>37036</v>
      </c>
      <c r="C1" s="37" t="s">
        <v>40</v>
      </c>
    </row>
    <row r="2" spans="1:2" s="37" customFormat="1" ht="12.75">
      <c r="A2" s="37" t="s">
        <v>41</v>
      </c>
      <c r="B2" s="38">
        <f ca="1">TODAY()</f>
        <v>38190</v>
      </c>
    </row>
    <row r="3" spans="2:4" s="37" customFormat="1" ht="12.75">
      <c r="B3" s="37" t="s">
        <v>0</v>
      </c>
      <c r="C3" s="37" t="s">
        <v>1</v>
      </c>
      <c r="D3" s="37" t="s">
        <v>24</v>
      </c>
    </row>
    <row r="4" s="37" customFormat="1" ht="12.75"/>
    <row r="5" spans="1:4" s="37" customFormat="1" ht="12.75">
      <c r="A5" s="37" t="s">
        <v>3</v>
      </c>
      <c r="B5" s="49">
        <v>2</v>
      </c>
      <c r="C5" s="49">
        <v>3</v>
      </c>
      <c r="D5" s="49">
        <v>0</v>
      </c>
    </row>
    <row r="6" spans="2:4" s="37" customFormat="1" ht="12.75">
      <c r="B6" s="50">
        <v>3</v>
      </c>
      <c r="C6" s="50">
        <v>4</v>
      </c>
      <c r="D6" s="50">
        <v>1</v>
      </c>
    </row>
    <row r="7" spans="2:4" s="37" customFormat="1" ht="12.75">
      <c r="B7" s="50">
        <v>4</v>
      </c>
      <c r="C7" s="50">
        <v>5</v>
      </c>
      <c r="D7" s="50">
        <v>2</v>
      </c>
    </row>
    <row r="8" spans="2:4" s="37" customFormat="1" ht="12.75">
      <c r="B8" s="50">
        <v>5</v>
      </c>
      <c r="C8" s="50">
        <v>6</v>
      </c>
      <c r="D8" s="50">
        <v>3</v>
      </c>
    </row>
    <row r="9" spans="2:4" s="37" customFormat="1" ht="12.75">
      <c r="B9" s="50">
        <v>6</v>
      </c>
      <c r="C9" s="50">
        <v>7</v>
      </c>
      <c r="D9" s="50">
        <v>4</v>
      </c>
    </row>
    <row r="10" spans="2:4" s="37" customFormat="1" ht="12.75">
      <c r="B10" s="50">
        <v>7</v>
      </c>
      <c r="C10" s="50">
        <v>8</v>
      </c>
      <c r="D10" s="50"/>
    </row>
    <row r="11" spans="2:4" s="37" customFormat="1" ht="12.75">
      <c r="B11" s="50">
        <v>8</v>
      </c>
      <c r="C11" s="50">
        <v>9</v>
      </c>
      <c r="D11" s="50"/>
    </row>
    <row r="12" spans="2:4" s="37" customFormat="1" ht="12.75">
      <c r="B12" s="51">
        <v>9</v>
      </c>
      <c r="C12" s="51">
        <v>10</v>
      </c>
      <c r="D12" s="51"/>
    </row>
    <row r="13" s="37" customFormat="1" ht="12.75"/>
    <row r="14" s="37" customFormat="1" ht="12.75"/>
    <row r="15" s="37" customFormat="1" ht="12.75"/>
    <row r="16" s="37" customFormat="1" ht="12.75"/>
    <row r="17" spans="1:4" s="37" customFormat="1" ht="12.75">
      <c r="A17" s="37" t="s">
        <v>2</v>
      </c>
      <c r="B17" s="52">
        <v>4</v>
      </c>
      <c r="C17" s="52">
        <v>6</v>
      </c>
      <c r="D17" s="52">
        <v>5</v>
      </c>
    </row>
    <row r="18" s="37" customFormat="1" ht="12.75"/>
    <row r="19" s="37" customFormat="1" ht="12.75"/>
    <row r="20" spans="1:4" s="37" customFormat="1" ht="12.75">
      <c r="A20" s="37" t="s">
        <v>4</v>
      </c>
      <c r="B20" s="52">
        <f>B17+1</f>
        <v>5</v>
      </c>
      <c r="C20" s="52">
        <f>C17+2</f>
        <v>8</v>
      </c>
      <c r="D20" s="52">
        <f>D17-1</f>
        <v>4</v>
      </c>
    </row>
    <row r="21" s="37" customFormat="1" ht="12.75"/>
    <row r="22" s="37" customFormat="1" ht="12.75"/>
    <row r="23" spans="1:2" s="37" customFormat="1" ht="12.75">
      <c r="A23" s="37" t="s">
        <v>31</v>
      </c>
      <c r="B23" s="52">
        <v>1</v>
      </c>
    </row>
    <row r="24" s="37" customFormat="1" ht="12.75"/>
    <row r="25" s="37" customFormat="1" ht="12.75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pans="2:7" s="39" customFormat="1" ht="12.75">
      <c r="B31" s="39" t="s">
        <v>36</v>
      </c>
      <c r="C31" s="39" t="s">
        <v>35</v>
      </c>
      <c r="E31" s="48"/>
      <c r="F31" s="48"/>
      <c r="G31" s="48"/>
    </row>
    <row r="32" spans="1:7" s="39" customFormat="1" ht="12.75">
      <c r="A32" s="39" t="s">
        <v>23</v>
      </c>
      <c r="B32" s="49">
        <f>IF(Formler!C$20&gt;0,1,"")</f>
        <v>1</v>
      </c>
      <c r="C32" s="49">
        <f>IF(Formler!B$20&gt;0,1,"")</f>
        <v>1</v>
      </c>
      <c r="E32" s="48"/>
      <c r="F32" s="48"/>
      <c r="G32" s="48"/>
    </row>
    <row r="33" spans="2:7" s="39" customFormat="1" ht="12.75">
      <c r="B33" s="50">
        <f>IF(Formler!C$20&gt;1,2,"")</f>
        <v>2</v>
      </c>
      <c r="C33" s="50">
        <f>IF(Formler!B$20&gt;1,2,"")</f>
        <v>2</v>
      </c>
      <c r="E33" s="48"/>
      <c r="F33" s="48"/>
      <c r="G33" s="48"/>
    </row>
    <row r="34" spans="2:7" s="39" customFormat="1" ht="12.75">
      <c r="B34" s="50">
        <f>IF(Formler!C$20&gt;2,3,"")</f>
        <v>3</v>
      </c>
      <c r="C34" s="50">
        <f>IF(Formler!B$20&gt;2,3,"")</f>
        <v>3</v>
      </c>
      <c r="E34" s="48"/>
      <c r="F34" s="48"/>
      <c r="G34" s="48"/>
    </row>
    <row r="35" spans="2:7" s="39" customFormat="1" ht="12.75">
      <c r="B35" s="50">
        <f>IF(Formler!C$20&gt;3,4,"")</f>
        <v>4</v>
      </c>
      <c r="C35" s="50">
        <f>IF(Formler!B$20&gt;3,4,"")</f>
        <v>4</v>
      </c>
      <c r="E35" s="48"/>
      <c r="F35" s="48"/>
      <c r="G35" s="48"/>
    </row>
    <row r="36" spans="2:7" s="39" customFormat="1" ht="12.75">
      <c r="B36" s="50">
        <f>IF(Formler!C$20&gt;4,5,"")</f>
        <v>5</v>
      </c>
      <c r="C36" s="50">
        <f>IF(Formler!B$20&gt;4,5,"")</f>
        <v>5</v>
      </c>
      <c r="E36" s="48"/>
      <c r="F36" s="48"/>
      <c r="G36" s="48"/>
    </row>
    <row r="37" spans="2:7" s="39" customFormat="1" ht="12.75">
      <c r="B37" s="50">
        <f>IF(Formler!C$20&gt;5,6,"")</f>
        <v>6</v>
      </c>
      <c r="C37" s="50">
        <f>IF(Formler!B$20&gt;5,6,"")</f>
      </c>
      <c r="E37" s="48"/>
      <c r="F37" s="48"/>
      <c r="G37" s="48"/>
    </row>
    <row r="38" spans="2:7" s="39" customFormat="1" ht="12.75">
      <c r="B38" s="50">
        <f>IF(Formler!C$20&gt;6,7,"")</f>
        <v>7</v>
      </c>
      <c r="C38" s="50">
        <f>IF(Formler!B$20&gt;6,7,"")</f>
      </c>
      <c r="E38" s="48"/>
      <c r="F38" s="48"/>
      <c r="G38" s="48"/>
    </row>
    <row r="39" spans="2:7" s="39" customFormat="1" ht="12.75">
      <c r="B39" s="50">
        <f>IF(Formler!C$20&gt;7,8,"")</f>
        <v>8</v>
      </c>
      <c r="C39" s="50">
        <f>IF(Formler!B$20&gt;7,8,"")</f>
      </c>
      <c r="E39" s="48"/>
      <c r="F39" s="48"/>
      <c r="G39" s="48"/>
    </row>
    <row r="40" spans="2:7" s="39" customFormat="1" ht="12.75">
      <c r="B40" s="50">
        <f>IF(Formler!C$20&gt;8,9,"")</f>
      </c>
      <c r="C40" s="50">
        <f>IF(Formler!B$20&gt;8,9,"")</f>
      </c>
      <c r="E40" s="48"/>
      <c r="F40" s="48"/>
      <c r="G40" s="48"/>
    </row>
    <row r="41" spans="2:7" s="39" customFormat="1" ht="12.75">
      <c r="B41" s="50">
        <f>IF(Formler!C$20&gt;9,10,"")</f>
      </c>
      <c r="C41" s="51">
        <f>IF(Formler!B$20&gt;9,10,"")</f>
      </c>
      <c r="E41" s="48"/>
      <c r="F41" s="48"/>
      <c r="G41" s="48"/>
    </row>
    <row r="42" spans="2:7" s="39" customFormat="1" ht="12.75">
      <c r="B42" s="50" t="str">
        <f>IF(Formler!D$20&gt;0,"Flyoff 1","")</f>
        <v>Flyoff 1</v>
      </c>
      <c r="E42" s="48"/>
      <c r="F42" s="48"/>
      <c r="G42" s="48"/>
    </row>
    <row r="43" spans="2:7" s="39" customFormat="1" ht="12.75">
      <c r="B43" s="50" t="str">
        <f>IF(Formler!D$20&gt;1,"Flyoff 2","")</f>
        <v>Flyoff 2</v>
      </c>
      <c r="E43" s="48"/>
      <c r="F43" s="48"/>
      <c r="G43" s="48"/>
    </row>
    <row r="44" spans="2:7" s="39" customFormat="1" ht="12.75">
      <c r="B44" s="50" t="str">
        <f>IF(Formler!D$20&gt;2,"Flyoff 3","")</f>
        <v>Flyoff 3</v>
      </c>
      <c r="E44" s="48"/>
      <c r="F44" s="48"/>
      <c r="G44" s="48"/>
    </row>
    <row r="45" spans="2:7" s="39" customFormat="1" ht="12.75">
      <c r="B45" s="51" t="str">
        <f>IF(Formler!D$20&gt;3,"Flyoff 4","")</f>
        <v>Flyoff 4</v>
      </c>
      <c r="E45" s="48"/>
      <c r="F45" s="48"/>
      <c r="G45" s="48"/>
    </row>
    <row r="46" spans="5:7" s="39" customFormat="1" ht="12.75">
      <c r="E46" s="48"/>
      <c r="F46" s="48"/>
      <c r="G46" s="48"/>
    </row>
    <row r="47" spans="5:7" s="39" customFormat="1" ht="12.75">
      <c r="E47" s="48"/>
      <c r="F47" s="48"/>
      <c r="G47" s="48"/>
    </row>
    <row r="48" spans="5:7" s="39" customFormat="1" ht="12.75">
      <c r="E48" s="48"/>
      <c r="F48" s="48"/>
      <c r="G48" s="48"/>
    </row>
    <row r="49" spans="5:7" s="39" customFormat="1" ht="12.75">
      <c r="E49" s="48"/>
      <c r="F49" s="48"/>
      <c r="G49" s="48"/>
    </row>
    <row r="50" spans="1:7" s="39" customFormat="1" ht="12.75">
      <c r="A50" s="39" t="s">
        <v>2</v>
      </c>
      <c r="B50" s="52">
        <v>11</v>
      </c>
      <c r="C50" s="52">
        <v>1</v>
      </c>
      <c r="E50" s="48"/>
      <c r="F50" s="48"/>
      <c r="G50" s="48"/>
    </row>
    <row r="51" spans="5:7" s="39" customFormat="1" ht="12.75">
      <c r="E51" s="48"/>
      <c r="F51" s="48"/>
      <c r="G51" s="48"/>
    </row>
    <row r="52" spans="2:7" s="39" customFormat="1" ht="12.75">
      <c r="B52" s="39">
        <v>11</v>
      </c>
      <c r="C52" s="39">
        <v>1</v>
      </c>
      <c r="E52" s="48"/>
      <c r="F52" s="48"/>
      <c r="G52" s="48"/>
    </row>
    <row r="53" spans="1:7" s="39" customFormat="1" ht="12.75">
      <c r="A53" s="39" t="s">
        <v>31</v>
      </c>
      <c r="B53" s="52">
        <v>1</v>
      </c>
      <c r="E53" s="48"/>
      <c r="F53" s="48"/>
      <c r="G53" s="48"/>
    </row>
    <row r="54" spans="5:7" s="39" customFormat="1" ht="12.75">
      <c r="E54" s="48"/>
      <c r="F54" s="48"/>
      <c r="G54" s="48"/>
    </row>
    <row r="55" spans="5:7" s="39" customFormat="1" ht="12.75">
      <c r="E55" s="48"/>
      <c r="F55" s="48"/>
      <c r="G55" s="48"/>
    </row>
    <row r="56" spans="5:7" s="39" customFormat="1" ht="12.75">
      <c r="E56" s="48"/>
      <c r="F56" s="48"/>
      <c r="G56" s="48"/>
    </row>
    <row r="57" spans="5:7" s="39" customFormat="1" ht="12.75">
      <c r="E57" s="48"/>
      <c r="F57" s="48"/>
      <c r="G57" s="48"/>
    </row>
    <row r="58" spans="5:7" s="39" customFormat="1" ht="12.75">
      <c r="E58" s="48"/>
      <c r="F58" s="48"/>
      <c r="G58" s="48"/>
    </row>
    <row r="59" spans="5:7" s="39" customFormat="1" ht="12.75">
      <c r="E59" s="48"/>
      <c r="F59" s="48"/>
      <c r="G59" s="48"/>
    </row>
    <row r="60" s="39" customFormat="1" ht="12.75"/>
    <row r="61" s="47" customFormat="1" ht="12.75">
      <c r="B61" s="47" t="s">
        <v>36</v>
      </c>
    </row>
    <row r="62" s="47" customFormat="1" ht="12.75">
      <c r="B62" s="49">
        <f>IF(Formler!C$20&gt;0,1,"")</f>
        <v>1</v>
      </c>
    </row>
    <row r="63" s="47" customFormat="1" ht="12.75">
      <c r="B63" s="50">
        <f>IF(Formler!C$20&gt;1,2,"")</f>
        <v>2</v>
      </c>
    </row>
    <row r="64" s="47" customFormat="1" ht="12.75">
      <c r="B64" s="50">
        <f>IF(Formler!C$20&gt;2,3,"")</f>
        <v>3</v>
      </c>
    </row>
    <row r="65" s="47" customFormat="1" ht="12.75">
      <c r="B65" s="50">
        <f>IF(Formler!C$20&gt;3,4,"")</f>
        <v>4</v>
      </c>
    </row>
    <row r="66" s="47" customFormat="1" ht="12.75">
      <c r="B66" s="50">
        <f>IF(Formler!C$20&gt;4,5,"")</f>
        <v>5</v>
      </c>
    </row>
    <row r="67" s="47" customFormat="1" ht="12.75">
      <c r="B67" s="50">
        <f>IF(Formler!C$20&gt;5,6,"")</f>
        <v>6</v>
      </c>
    </row>
    <row r="68" s="47" customFormat="1" ht="12.75">
      <c r="B68" s="50">
        <f>IF(Formler!C$20&gt;6,7,"")</f>
        <v>7</v>
      </c>
    </row>
    <row r="69" s="47" customFormat="1" ht="12.75">
      <c r="B69" s="50">
        <f>IF(Formler!C$20&gt;7,8,"")</f>
        <v>8</v>
      </c>
    </row>
    <row r="70" s="47" customFormat="1" ht="12.75">
      <c r="B70" s="50">
        <f>IF(Formler!C$20&gt;8,9,"")</f>
      </c>
    </row>
    <row r="71" s="47" customFormat="1" ht="12.75">
      <c r="B71" s="50">
        <f>IF(Formler!C$20&gt;9,10,"")</f>
      </c>
    </row>
    <row r="72" s="47" customFormat="1" ht="12.75">
      <c r="B72" s="50" t="str">
        <f>IF(Formler!D$20&gt;0,"Flyoff 1","")</f>
        <v>Flyoff 1</v>
      </c>
    </row>
    <row r="73" s="47" customFormat="1" ht="12.75">
      <c r="B73" s="50" t="str">
        <f>IF(Formler!D$20&gt;1,"Flyoff 2","")</f>
        <v>Flyoff 2</v>
      </c>
    </row>
    <row r="74" s="47" customFormat="1" ht="12.75">
      <c r="B74" s="50" t="str">
        <f>IF(Formler!D$20&gt;2,"Flyoff 3","")</f>
        <v>Flyoff 3</v>
      </c>
    </row>
    <row r="75" s="47" customFormat="1" ht="12.75">
      <c r="B75" s="51" t="str">
        <f>IF(Formler!D$20&gt;3,"Flyoff 4","")</f>
        <v>Flyoff 4</v>
      </c>
    </row>
    <row r="76" s="47" customFormat="1" ht="12.75"/>
    <row r="77" s="47" customFormat="1" ht="12.75"/>
    <row r="78" s="47" customFormat="1" ht="12.75"/>
    <row r="79" s="47" customFormat="1" ht="12.75"/>
    <row r="80" s="47" customFormat="1" ht="12.75">
      <c r="B80" s="52">
        <v>6</v>
      </c>
    </row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M83"/>
  <sheetViews>
    <sheetView showZeros="0" tabSelected="1" workbookViewId="0" topLeftCell="A1">
      <selection activeCell="A1" sqref="A1:L1"/>
    </sheetView>
  </sheetViews>
  <sheetFormatPr defaultColWidth="9.140625" defaultRowHeight="12.75"/>
  <cols>
    <col min="1" max="1" width="3.00390625" style="0" bestFit="1" customWidth="1"/>
    <col min="2" max="2" width="22.57421875" style="0" customWidth="1"/>
    <col min="3" max="3" width="16.8515625" style="0" bestFit="1" customWidth="1"/>
    <col min="4" max="4" width="9.00390625" style="35" customWidth="1"/>
    <col min="5" max="5" width="8.57421875" style="35" customWidth="1"/>
    <col min="6" max="6" width="8.7109375" style="35" customWidth="1"/>
    <col min="7" max="7" width="8.8515625" style="35" customWidth="1"/>
    <col min="8" max="11" width="8.57421875" style="35" customWidth="1"/>
    <col min="12" max="12" width="9.00390625" style="35" customWidth="1"/>
  </cols>
  <sheetData>
    <row r="1" spans="1:12" s="53" customFormat="1" ht="23.25" customHeight="1">
      <c r="A1" s="144" t="str">
        <f>Formler!A2</f>
        <v>Herrljunga MFK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53" customFormat="1" ht="20.25" customHeight="1">
      <c r="A2" s="146" t="str">
        <f>Formler!A1</f>
        <v>SM F3J 2001 (Yellow Eagle Trophy)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s="53" customFormat="1" ht="12.75">
      <c r="B3" s="33"/>
      <c r="C3" s="33"/>
      <c r="D3" s="57"/>
      <c r="E3" s="57"/>
      <c r="F3" s="57"/>
      <c r="G3" s="57"/>
      <c r="H3" s="57"/>
      <c r="I3" s="57"/>
      <c r="J3" s="57"/>
      <c r="K3" s="57"/>
      <c r="L3" s="57"/>
    </row>
    <row r="4" spans="2:12" s="53" customFormat="1" ht="12.75">
      <c r="B4" s="33"/>
      <c r="C4" s="33"/>
      <c r="D4" s="57"/>
      <c r="E4" s="57"/>
      <c r="F4" s="57"/>
      <c r="G4" s="57"/>
      <c r="H4" s="57"/>
      <c r="I4" s="57"/>
      <c r="J4" s="57"/>
      <c r="K4" s="57"/>
      <c r="L4" s="57"/>
    </row>
    <row r="5" spans="1:13" ht="16.5" customHeight="1">
      <c r="A5" s="130"/>
      <c r="B5" s="34" t="s">
        <v>6</v>
      </c>
      <c r="C5" s="34" t="s">
        <v>7</v>
      </c>
      <c r="D5" s="58" t="s">
        <v>25</v>
      </c>
      <c r="E5" s="58" t="s">
        <v>26</v>
      </c>
      <c r="F5" s="59" t="s">
        <v>27</v>
      </c>
      <c r="G5" s="59" t="s">
        <v>28</v>
      </c>
      <c r="H5" s="58"/>
      <c r="I5" s="58"/>
      <c r="J5" s="58"/>
      <c r="K5" s="58"/>
      <c r="L5" s="131" t="s">
        <v>30</v>
      </c>
      <c r="M5">
        <v>0</v>
      </c>
    </row>
    <row r="6" spans="1:13" ht="16.5" customHeight="1">
      <c r="A6" s="114">
        <v>1</v>
      </c>
      <c r="B6" s="115" t="s">
        <v>51</v>
      </c>
      <c r="C6" s="115" t="s">
        <v>52</v>
      </c>
      <c r="D6" s="115">
        <v>750.36</v>
      </c>
      <c r="E6" s="116">
        <v>1000</v>
      </c>
      <c r="F6" s="116">
        <v>1000</v>
      </c>
      <c r="G6" s="117">
        <v>812.5</v>
      </c>
      <c r="H6" s="117">
        <v>0</v>
      </c>
      <c r="I6" s="117">
        <v>0</v>
      </c>
      <c r="J6" s="117">
        <v>0</v>
      </c>
      <c r="K6" s="117">
        <v>0</v>
      </c>
      <c r="L6" s="118">
        <v>2812.5</v>
      </c>
      <c r="M6">
        <v>0</v>
      </c>
    </row>
    <row r="7" spans="1:13" ht="16.5" customHeight="1">
      <c r="A7" s="119">
        <v>2</v>
      </c>
      <c r="B7" s="97" t="s">
        <v>64</v>
      </c>
      <c r="C7" s="97" t="s">
        <v>52</v>
      </c>
      <c r="D7" s="97">
        <v>1000</v>
      </c>
      <c r="E7" s="98">
        <v>660.4</v>
      </c>
      <c r="F7" s="98">
        <v>611.67</v>
      </c>
      <c r="G7" s="99">
        <v>1000</v>
      </c>
      <c r="H7" s="99">
        <v>0</v>
      </c>
      <c r="I7" s="99">
        <v>0</v>
      </c>
      <c r="J7" s="99">
        <v>0</v>
      </c>
      <c r="K7" s="99">
        <v>0</v>
      </c>
      <c r="L7" s="120">
        <v>2660.4</v>
      </c>
      <c r="M7">
        <v>0</v>
      </c>
    </row>
    <row r="8" spans="1:13" ht="16.5" customHeight="1">
      <c r="A8" s="121">
        <v>3</v>
      </c>
      <c r="B8" s="100" t="s">
        <v>55</v>
      </c>
      <c r="C8" s="100" t="s">
        <v>52</v>
      </c>
      <c r="D8" s="100">
        <v>865.69</v>
      </c>
      <c r="E8" s="101">
        <v>832.21</v>
      </c>
      <c r="F8" s="101">
        <v>553.31</v>
      </c>
      <c r="G8" s="102">
        <v>888.39</v>
      </c>
      <c r="H8" s="102">
        <v>0</v>
      </c>
      <c r="I8" s="102">
        <v>0</v>
      </c>
      <c r="J8" s="102">
        <v>0</v>
      </c>
      <c r="K8" s="102">
        <v>0</v>
      </c>
      <c r="L8" s="122">
        <v>2586.29</v>
      </c>
      <c r="M8">
        <v>0</v>
      </c>
    </row>
    <row r="9" spans="1:13" ht="16.5" customHeight="1">
      <c r="A9" s="123">
        <v>4</v>
      </c>
      <c r="B9" s="103" t="s">
        <v>65</v>
      </c>
      <c r="C9" s="103" t="s">
        <v>52</v>
      </c>
      <c r="D9" s="103">
        <v>759.12</v>
      </c>
      <c r="E9" s="104">
        <v>801.34</v>
      </c>
      <c r="F9" s="104">
        <v>782.69</v>
      </c>
      <c r="G9" s="105">
        <v>658.48</v>
      </c>
      <c r="H9" s="105">
        <v>0</v>
      </c>
      <c r="I9" s="105">
        <v>0</v>
      </c>
      <c r="J9" s="105">
        <v>0</v>
      </c>
      <c r="K9" s="105">
        <v>0</v>
      </c>
      <c r="L9" s="124">
        <v>2343.15</v>
      </c>
      <c r="M9">
        <v>0</v>
      </c>
    </row>
    <row r="10" spans="1:13" ht="16.5" customHeight="1">
      <c r="A10" s="123">
        <v>5</v>
      </c>
      <c r="B10" s="103" t="s">
        <v>60</v>
      </c>
      <c r="C10" s="103" t="s">
        <v>41</v>
      </c>
      <c r="D10" s="103">
        <v>491.97</v>
      </c>
      <c r="E10" s="104">
        <v>491.27</v>
      </c>
      <c r="F10" s="104">
        <v>734.4</v>
      </c>
      <c r="G10" s="105">
        <v>933.03</v>
      </c>
      <c r="H10" s="105">
        <v>0</v>
      </c>
      <c r="I10" s="105">
        <v>0</v>
      </c>
      <c r="J10" s="105">
        <v>0</v>
      </c>
      <c r="K10" s="105">
        <v>0</v>
      </c>
      <c r="L10" s="124">
        <v>2159.4</v>
      </c>
      <c r="M10">
        <v>0</v>
      </c>
    </row>
    <row r="11" spans="1:13" ht="16.5" customHeight="1">
      <c r="A11" s="123">
        <v>6</v>
      </c>
      <c r="B11" s="103" t="s">
        <v>58</v>
      </c>
      <c r="C11" s="103" t="s">
        <v>59</v>
      </c>
      <c r="D11" s="103">
        <v>718.24</v>
      </c>
      <c r="E11" s="104">
        <v>355.7</v>
      </c>
      <c r="F11" s="104">
        <v>525.15</v>
      </c>
      <c r="G11" s="105">
        <v>736.6</v>
      </c>
      <c r="H11" s="105">
        <v>0</v>
      </c>
      <c r="I11" s="105">
        <v>0</v>
      </c>
      <c r="J11" s="105">
        <v>0</v>
      </c>
      <c r="K11" s="105">
        <v>0</v>
      </c>
      <c r="L11" s="124">
        <v>1979.99</v>
      </c>
      <c r="M11">
        <v>0</v>
      </c>
    </row>
    <row r="12" spans="1:13" ht="16.5" customHeight="1">
      <c r="A12" s="123">
        <v>7</v>
      </c>
      <c r="B12" s="103" t="s">
        <v>66</v>
      </c>
      <c r="C12" s="103" t="s">
        <v>59</v>
      </c>
      <c r="D12" s="103">
        <v>218.97</v>
      </c>
      <c r="E12" s="104">
        <v>279.19</v>
      </c>
      <c r="F12" s="104">
        <v>931.58</v>
      </c>
      <c r="G12" s="105">
        <v>595.98</v>
      </c>
      <c r="H12" s="105">
        <v>0</v>
      </c>
      <c r="I12" s="105">
        <v>0</v>
      </c>
      <c r="J12" s="105">
        <v>0</v>
      </c>
      <c r="K12" s="105">
        <v>0</v>
      </c>
      <c r="L12" s="124">
        <v>1806.75</v>
      </c>
      <c r="M12">
        <v>0</v>
      </c>
    </row>
    <row r="13" spans="1:13" ht="16.5" customHeight="1">
      <c r="A13" s="125">
        <v>8</v>
      </c>
      <c r="B13" s="126" t="s">
        <v>61</v>
      </c>
      <c r="C13" s="126" t="s">
        <v>41</v>
      </c>
      <c r="D13" s="126">
        <v>283.21</v>
      </c>
      <c r="E13" s="127">
        <v>265.77</v>
      </c>
      <c r="F13" s="127">
        <v>434.6</v>
      </c>
      <c r="G13" s="128">
        <v>901.78</v>
      </c>
      <c r="H13" s="128">
        <v>0</v>
      </c>
      <c r="I13" s="128">
        <v>0</v>
      </c>
      <c r="J13" s="128">
        <v>0</v>
      </c>
      <c r="K13" s="128">
        <v>0</v>
      </c>
      <c r="L13" s="129">
        <v>1619.59</v>
      </c>
      <c r="M13">
        <v>0</v>
      </c>
    </row>
    <row r="14" spans="1:11" ht="16.5" customHeight="1">
      <c r="A14" s="6"/>
      <c r="B14" s="6"/>
      <c r="C14" s="6"/>
      <c r="D14" s="6"/>
      <c r="G14" s="56"/>
      <c r="H14" s="56"/>
      <c r="I14" s="56"/>
      <c r="J14" s="56"/>
      <c r="K14" s="56"/>
    </row>
    <row r="15" spans="1:11" ht="16.5" customHeight="1">
      <c r="A15" s="6"/>
      <c r="B15" s="6"/>
      <c r="C15" s="6"/>
      <c r="D15" s="6"/>
      <c r="G15" s="56"/>
      <c r="H15" s="56"/>
      <c r="I15" s="56"/>
      <c r="J15" s="56"/>
      <c r="K15" s="56"/>
    </row>
    <row r="16" spans="1:11" ht="16.5" customHeight="1">
      <c r="A16" s="6"/>
      <c r="B16" s="6"/>
      <c r="C16" s="6"/>
      <c r="D16" s="6"/>
      <c r="G16" s="56"/>
      <c r="H16" s="56"/>
      <c r="I16" s="56"/>
      <c r="J16" s="56"/>
      <c r="K16" s="56"/>
    </row>
    <row r="17" spans="1:13" ht="16.5" customHeight="1">
      <c r="A17" s="130"/>
      <c r="B17" s="34" t="s">
        <v>6</v>
      </c>
      <c r="C17" s="34" t="s">
        <v>7</v>
      </c>
      <c r="D17" s="58" t="s">
        <v>25</v>
      </c>
      <c r="E17" s="58" t="s">
        <v>26</v>
      </c>
      <c r="F17" s="59" t="s">
        <v>27</v>
      </c>
      <c r="G17" s="59" t="s">
        <v>28</v>
      </c>
      <c r="H17" s="59" t="s">
        <v>29</v>
      </c>
      <c r="I17" s="59" t="s">
        <v>37</v>
      </c>
      <c r="J17" s="59" t="s">
        <v>38</v>
      </c>
      <c r="K17" s="59" t="s">
        <v>39</v>
      </c>
      <c r="L17" s="131" t="s">
        <v>30</v>
      </c>
      <c r="M17" s="143" t="s">
        <v>79</v>
      </c>
    </row>
    <row r="18" spans="1:13" s="96" customFormat="1" ht="16.5" customHeight="1">
      <c r="A18" s="132">
        <v>1</v>
      </c>
      <c r="B18" s="111" t="s">
        <v>51</v>
      </c>
      <c r="C18" s="110" t="s">
        <v>52</v>
      </c>
      <c r="D18" s="112">
        <v>359.53</v>
      </c>
      <c r="E18" s="113">
        <v>997.09</v>
      </c>
      <c r="F18" s="113">
        <v>1000</v>
      </c>
      <c r="G18" s="113">
        <v>992.72</v>
      </c>
      <c r="H18" s="113">
        <v>998.53</v>
      </c>
      <c r="I18" s="113">
        <v>1000</v>
      </c>
      <c r="J18" s="113">
        <v>994.19</v>
      </c>
      <c r="K18" s="113">
        <v>1000</v>
      </c>
      <c r="L18" s="133">
        <v>6982.53</v>
      </c>
      <c r="M18" s="142">
        <f>L18/L$18*100</f>
        <v>100</v>
      </c>
    </row>
    <row r="19" spans="1:13" s="96" customFormat="1" ht="16.5" customHeight="1">
      <c r="A19" s="134">
        <v>2</v>
      </c>
      <c r="B19" s="106" t="s">
        <v>64</v>
      </c>
      <c r="C19" s="106" t="s">
        <v>52</v>
      </c>
      <c r="D19" s="109">
        <v>997.08</v>
      </c>
      <c r="E19" s="109">
        <v>1000</v>
      </c>
      <c r="F19" s="109">
        <v>997.06</v>
      </c>
      <c r="G19" s="109">
        <v>996.05</v>
      </c>
      <c r="H19" s="109">
        <v>995.62</v>
      </c>
      <c r="I19" s="109">
        <v>978.98</v>
      </c>
      <c r="J19" s="109">
        <v>1000</v>
      </c>
      <c r="K19" s="109">
        <v>413.23</v>
      </c>
      <c r="L19" s="135">
        <v>6964.79</v>
      </c>
      <c r="M19" s="142">
        <f aca="true" t="shared" si="0" ref="M19:M43">L19/L$18*100</f>
        <v>99.74593736081336</v>
      </c>
    </row>
    <row r="20" spans="1:13" s="96" customFormat="1" ht="16.5" customHeight="1">
      <c r="A20" s="134">
        <v>3</v>
      </c>
      <c r="B20" s="106" t="s">
        <v>55</v>
      </c>
      <c r="C20" s="106" t="s">
        <v>52</v>
      </c>
      <c r="D20" s="109">
        <v>973.64</v>
      </c>
      <c r="E20" s="109">
        <v>1000</v>
      </c>
      <c r="F20" s="109">
        <v>1000</v>
      </c>
      <c r="G20" s="109">
        <v>992.74</v>
      </c>
      <c r="H20" s="109">
        <v>1000</v>
      </c>
      <c r="I20" s="109">
        <v>903.5</v>
      </c>
      <c r="J20" s="109">
        <v>1000</v>
      </c>
      <c r="K20" s="109">
        <v>275</v>
      </c>
      <c r="L20" s="135">
        <v>6869.88</v>
      </c>
      <c r="M20" s="142">
        <f t="shared" si="0"/>
        <v>98.3866879197082</v>
      </c>
    </row>
    <row r="21" spans="1:13" s="96" customFormat="1" ht="16.5" customHeight="1">
      <c r="A21" s="134">
        <v>4</v>
      </c>
      <c r="B21" s="106" t="s">
        <v>61</v>
      </c>
      <c r="C21" s="106" t="s">
        <v>41</v>
      </c>
      <c r="D21" s="109">
        <v>1000</v>
      </c>
      <c r="E21" s="109">
        <v>989.84</v>
      </c>
      <c r="F21" s="109">
        <v>1000</v>
      </c>
      <c r="G21" s="109">
        <v>986.84</v>
      </c>
      <c r="H21" s="109">
        <v>995.58</v>
      </c>
      <c r="I21" s="109">
        <v>733.8</v>
      </c>
      <c r="J21" s="109">
        <v>933.47</v>
      </c>
      <c r="K21" s="109">
        <v>935.58</v>
      </c>
      <c r="L21" s="135">
        <v>6841.31</v>
      </c>
      <c r="M21" s="142">
        <f t="shared" si="0"/>
        <v>97.97752390609136</v>
      </c>
    </row>
    <row r="22" spans="1:13" s="96" customFormat="1" ht="16.5" customHeight="1">
      <c r="A22" s="134">
        <v>5</v>
      </c>
      <c r="B22" s="106" t="s">
        <v>58</v>
      </c>
      <c r="C22" s="106" t="s">
        <v>59</v>
      </c>
      <c r="D22" s="109">
        <v>1000</v>
      </c>
      <c r="E22" s="109">
        <v>1000</v>
      </c>
      <c r="F22" s="109">
        <v>970.97</v>
      </c>
      <c r="G22" s="109">
        <v>1000</v>
      </c>
      <c r="H22" s="109">
        <v>829.66</v>
      </c>
      <c r="I22" s="109">
        <v>866.81</v>
      </c>
      <c r="J22" s="109">
        <v>997.09</v>
      </c>
      <c r="K22" s="109">
        <v>1000</v>
      </c>
      <c r="L22" s="135">
        <v>6834.87</v>
      </c>
      <c r="M22" s="142">
        <f t="shared" si="0"/>
        <v>97.8852937259131</v>
      </c>
    </row>
    <row r="23" spans="1:13" s="96" customFormat="1" ht="16.5" customHeight="1">
      <c r="A23" s="134">
        <v>6</v>
      </c>
      <c r="B23" s="106" t="s">
        <v>65</v>
      </c>
      <c r="C23" s="106" t="s">
        <v>52</v>
      </c>
      <c r="D23" s="109">
        <v>1000</v>
      </c>
      <c r="E23" s="108">
        <v>1000</v>
      </c>
      <c r="F23" s="109">
        <v>815.4</v>
      </c>
      <c r="G23" s="109">
        <v>1000</v>
      </c>
      <c r="H23" s="109">
        <v>1000</v>
      </c>
      <c r="I23" s="109">
        <v>477.2</v>
      </c>
      <c r="J23" s="109">
        <v>1000</v>
      </c>
      <c r="K23" s="109">
        <v>1000</v>
      </c>
      <c r="L23" s="135">
        <v>6815.4</v>
      </c>
      <c r="M23" s="142">
        <f t="shared" si="0"/>
        <v>97.60645496689595</v>
      </c>
    </row>
    <row r="24" spans="1:13" s="96" customFormat="1" ht="16.5" customHeight="1">
      <c r="A24" s="134">
        <v>7</v>
      </c>
      <c r="B24" s="106" t="s">
        <v>60</v>
      </c>
      <c r="C24" s="106" t="s">
        <v>41</v>
      </c>
      <c r="D24" s="109">
        <v>1000</v>
      </c>
      <c r="E24" s="109">
        <v>994.17</v>
      </c>
      <c r="F24" s="109">
        <v>1000</v>
      </c>
      <c r="G24" s="109">
        <v>776.48</v>
      </c>
      <c r="H24" s="109">
        <v>1000</v>
      </c>
      <c r="I24" s="109">
        <v>618.54</v>
      </c>
      <c r="J24" s="109">
        <v>1000</v>
      </c>
      <c r="K24" s="109">
        <v>1000</v>
      </c>
      <c r="L24" s="135">
        <v>6770.65</v>
      </c>
      <c r="M24" s="142">
        <f t="shared" si="0"/>
        <v>96.96556978630954</v>
      </c>
    </row>
    <row r="25" spans="1:13" s="96" customFormat="1" ht="16.5" customHeight="1">
      <c r="A25" s="134">
        <v>8</v>
      </c>
      <c r="B25" s="106" t="s">
        <v>66</v>
      </c>
      <c r="C25" s="106" t="s">
        <v>59</v>
      </c>
      <c r="D25" s="109">
        <v>1000</v>
      </c>
      <c r="E25" s="109">
        <v>429.61</v>
      </c>
      <c r="F25" s="109">
        <v>806.12</v>
      </c>
      <c r="G25" s="109">
        <v>972.22</v>
      </c>
      <c r="H25" s="109">
        <v>891.08</v>
      </c>
      <c r="I25" s="109">
        <v>1000</v>
      </c>
      <c r="J25" s="109">
        <v>1000</v>
      </c>
      <c r="K25" s="109">
        <v>988.32</v>
      </c>
      <c r="L25" s="135">
        <v>6657.74</v>
      </c>
      <c r="M25" s="142">
        <f t="shared" si="0"/>
        <v>95.34853412731489</v>
      </c>
    </row>
    <row r="26" spans="1:13" s="96" customFormat="1" ht="16.5" customHeight="1">
      <c r="A26" s="134">
        <v>9</v>
      </c>
      <c r="B26" s="106" t="s">
        <v>67</v>
      </c>
      <c r="C26" s="106" t="s">
        <v>59</v>
      </c>
      <c r="D26" s="109">
        <v>981.18</v>
      </c>
      <c r="E26" s="109">
        <v>699.08</v>
      </c>
      <c r="F26" s="109">
        <v>997.05</v>
      </c>
      <c r="G26" s="109">
        <v>1000</v>
      </c>
      <c r="H26" s="109">
        <v>1000</v>
      </c>
      <c r="I26" s="109">
        <v>824.56</v>
      </c>
      <c r="J26" s="109">
        <v>1000</v>
      </c>
      <c r="K26" s="109">
        <v>779.14</v>
      </c>
      <c r="L26" s="135">
        <v>6581.93</v>
      </c>
      <c r="M26" s="142">
        <f t="shared" si="0"/>
        <v>94.2628245063036</v>
      </c>
    </row>
    <row r="27" spans="1:13" s="96" customFormat="1" ht="16.5" customHeight="1">
      <c r="A27" s="134">
        <v>10</v>
      </c>
      <c r="B27" s="106" t="s">
        <v>56</v>
      </c>
      <c r="C27" s="106" t="s">
        <v>52</v>
      </c>
      <c r="D27" s="109">
        <v>994.21</v>
      </c>
      <c r="E27" s="109">
        <v>614.36</v>
      </c>
      <c r="F27" s="109">
        <v>1000</v>
      </c>
      <c r="G27" s="109">
        <v>1000</v>
      </c>
      <c r="H27" s="109">
        <v>540.38</v>
      </c>
      <c r="I27" s="109">
        <v>1000</v>
      </c>
      <c r="J27" s="109">
        <v>972.3</v>
      </c>
      <c r="K27" s="109">
        <v>998.54</v>
      </c>
      <c r="L27" s="135">
        <v>6579.41</v>
      </c>
      <c r="M27" s="142">
        <f t="shared" si="0"/>
        <v>94.22673443579906</v>
      </c>
    </row>
    <row r="28" spans="1:13" s="96" customFormat="1" ht="16.5" customHeight="1">
      <c r="A28" s="136">
        <v>11</v>
      </c>
      <c r="B28" s="106" t="s">
        <v>78</v>
      </c>
      <c r="C28" s="107" t="s">
        <v>53</v>
      </c>
      <c r="D28" s="109">
        <v>894.17</v>
      </c>
      <c r="E28" s="109">
        <v>568.91</v>
      </c>
      <c r="F28" s="109">
        <v>739.82</v>
      </c>
      <c r="G28" s="109">
        <v>984.03</v>
      </c>
      <c r="H28" s="109">
        <v>954.81</v>
      </c>
      <c r="I28" s="109">
        <v>1000</v>
      </c>
      <c r="J28" s="109">
        <v>845.49</v>
      </c>
      <c r="K28" s="109">
        <v>1000</v>
      </c>
      <c r="L28" s="135">
        <v>6418.32</v>
      </c>
      <c r="M28" s="142">
        <f t="shared" si="0"/>
        <v>91.9196910002535</v>
      </c>
    </row>
    <row r="29" spans="1:13" s="96" customFormat="1" ht="16.5" customHeight="1">
      <c r="A29" s="134">
        <v>12</v>
      </c>
      <c r="B29" s="106" t="s">
        <v>47</v>
      </c>
      <c r="C29" s="106" t="s">
        <v>44</v>
      </c>
      <c r="D29" s="109">
        <v>931.58</v>
      </c>
      <c r="E29" s="109">
        <v>567.44</v>
      </c>
      <c r="F29" s="109">
        <v>1000</v>
      </c>
      <c r="G29" s="109">
        <v>985.48</v>
      </c>
      <c r="H29" s="109">
        <v>1000</v>
      </c>
      <c r="I29" s="109">
        <v>969.43</v>
      </c>
      <c r="J29" s="109">
        <v>824.66</v>
      </c>
      <c r="K29" s="109">
        <v>651.86</v>
      </c>
      <c r="L29" s="135">
        <v>6363.01</v>
      </c>
      <c r="M29" s="142">
        <f t="shared" si="0"/>
        <v>91.12757123850524</v>
      </c>
    </row>
    <row r="30" spans="1:13" s="96" customFormat="1" ht="16.5" customHeight="1">
      <c r="A30" s="136">
        <v>13</v>
      </c>
      <c r="B30" s="106" t="s">
        <v>42</v>
      </c>
      <c r="C30" s="107" t="s">
        <v>43</v>
      </c>
      <c r="D30" s="109">
        <v>998.53</v>
      </c>
      <c r="E30" s="109">
        <v>985.46</v>
      </c>
      <c r="F30" s="109">
        <v>997.08</v>
      </c>
      <c r="G30" s="109">
        <v>1000</v>
      </c>
      <c r="H30" s="109">
        <v>979.47</v>
      </c>
      <c r="I30" s="109">
        <v>919.43</v>
      </c>
      <c r="J30" s="109">
        <v>0</v>
      </c>
      <c r="K30" s="109">
        <v>471.53</v>
      </c>
      <c r="L30" s="135">
        <v>6351.5</v>
      </c>
      <c r="M30" s="142">
        <f t="shared" si="0"/>
        <v>90.96273127362146</v>
      </c>
    </row>
    <row r="31" spans="1:13" s="96" customFormat="1" ht="16.5" customHeight="1">
      <c r="A31" s="136">
        <v>14</v>
      </c>
      <c r="B31" s="106" t="s">
        <v>54</v>
      </c>
      <c r="C31" s="106" t="s">
        <v>52</v>
      </c>
      <c r="D31" s="109">
        <v>991.21</v>
      </c>
      <c r="E31" s="108">
        <v>556.68</v>
      </c>
      <c r="F31" s="109">
        <v>998.52</v>
      </c>
      <c r="G31" s="109">
        <v>816.56</v>
      </c>
      <c r="H31" s="109">
        <v>1000</v>
      </c>
      <c r="I31" s="109">
        <v>1000</v>
      </c>
      <c r="J31" s="109">
        <v>628.13</v>
      </c>
      <c r="K31" s="109">
        <v>643.37</v>
      </c>
      <c r="L31" s="135">
        <v>6077.79</v>
      </c>
      <c r="M31" s="142">
        <f t="shared" si="0"/>
        <v>87.04280540148055</v>
      </c>
    </row>
    <row r="32" spans="1:13" s="96" customFormat="1" ht="16.5" customHeight="1">
      <c r="A32" s="134">
        <v>15</v>
      </c>
      <c r="B32" s="106" t="s">
        <v>57</v>
      </c>
      <c r="C32" s="106" t="s">
        <v>41</v>
      </c>
      <c r="D32" s="108">
        <v>699.85</v>
      </c>
      <c r="E32" s="109">
        <v>985.48</v>
      </c>
      <c r="F32" s="109">
        <v>988.33</v>
      </c>
      <c r="G32" s="109">
        <v>992.71</v>
      </c>
      <c r="H32" s="109">
        <v>1000</v>
      </c>
      <c r="I32" s="109">
        <v>572.94</v>
      </c>
      <c r="J32" s="109">
        <v>717.42</v>
      </c>
      <c r="K32" s="109">
        <v>241.17</v>
      </c>
      <c r="L32" s="135">
        <v>5956.73</v>
      </c>
      <c r="M32" s="142">
        <f t="shared" si="0"/>
        <v>85.30904987160814</v>
      </c>
    </row>
    <row r="33" spans="1:13" s="96" customFormat="1" ht="16.5" customHeight="1">
      <c r="A33" s="134">
        <v>16</v>
      </c>
      <c r="B33" s="106" t="s">
        <v>62</v>
      </c>
      <c r="C33" s="106" t="s">
        <v>41</v>
      </c>
      <c r="D33" s="109">
        <v>866.56</v>
      </c>
      <c r="E33" s="109">
        <v>561.04</v>
      </c>
      <c r="F33" s="109">
        <v>346.04</v>
      </c>
      <c r="G33" s="109">
        <v>809.03</v>
      </c>
      <c r="H33" s="109">
        <v>973.6</v>
      </c>
      <c r="I33" s="109">
        <v>1000</v>
      </c>
      <c r="J33" s="109">
        <v>721.81</v>
      </c>
      <c r="K33" s="109">
        <v>727.94</v>
      </c>
      <c r="L33" s="135">
        <v>5659.98</v>
      </c>
      <c r="M33" s="142">
        <f t="shared" si="0"/>
        <v>81.05915764056867</v>
      </c>
    </row>
    <row r="34" spans="1:13" s="96" customFormat="1" ht="16.5" customHeight="1">
      <c r="A34" s="134">
        <v>17</v>
      </c>
      <c r="B34" s="106" t="s">
        <v>45</v>
      </c>
      <c r="C34" s="106" t="s">
        <v>43</v>
      </c>
      <c r="D34" s="109">
        <v>972.18</v>
      </c>
      <c r="E34" s="109">
        <v>597.26</v>
      </c>
      <c r="F34" s="109">
        <v>880.98</v>
      </c>
      <c r="G34" s="109">
        <v>992.72</v>
      </c>
      <c r="H34" s="109">
        <v>904.27</v>
      </c>
      <c r="I34" s="109">
        <v>612.57</v>
      </c>
      <c r="J34" s="109">
        <v>572.25</v>
      </c>
      <c r="K34" s="109">
        <v>443.79</v>
      </c>
      <c r="L34" s="135">
        <v>5532.23</v>
      </c>
      <c r="M34" s="142">
        <f t="shared" si="0"/>
        <v>79.22959156638066</v>
      </c>
    </row>
    <row r="35" spans="1:13" s="96" customFormat="1" ht="16.5" customHeight="1">
      <c r="A35" s="134">
        <v>18</v>
      </c>
      <c r="B35" s="106" t="s">
        <v>74</v>
      </c>
      <c r="C35" s="106" t="s">
        <v>41</v>
      </c>
      <c r="D35" s="108">
        <v>802.34</v>
      </c>
      <c r="E35" s="108">
        <v>845.7</v>
      </c>
      <c r="F35" s="109">
        <v>853.37</v>
      </c>
      <c r="G35" s="109">
        <v>820.69</v>
      </c>
      <c r="H35" s="109">
        <v>989.69</v>
      </c>
      <c r="I35" s="109">
        <v>661.09</v>
      </c>
      <c r="J35" s="109">
        <v>534.4</v>
      </c>
      <c r="K35" s="109">
        <v>426.49</v>
      </c>
      <c r="L35" s="135">
        <v>5507.28</v>
      </c>
      <c r="M35" s="142">
        <f t="shared" si="0"/>
        <v>78.87227122547272</v>
      </c>
    </row>
    <row r="36" spans="1:13" s="96" customFormat="1" ht="16.5" customHeight="1">
      <c r="A36" s="134">
        <v>19</v>
      </c>
      <c r="B36" s="106" t="s">
        <v>49</v>
      </c>
      <c r="C36" s="106" t="s">
        <v>44</v>
      </c>
      <c r="D36" s="108">
        <v>888.56</v>
      </c>
      <c r="E36" s="109">
        <v>1000</v>
      </c>
      <c r="F36" s="109">
        <v>994.1</v>
      </c>
      <c r="G36" s="109">
        <v>542.4</v>
      </c>
      <c r="H36" s="109">
        <v>579.17</v>
      </c>
      <c r="I36" s="109">
        <v>458.96</v>
      </c>
      <c r="J36" s="109">
        <v>970.97</v>
      </c>
      <c r="K36" s="109">
        <v>322.42</v>
      </c>
      <c r="L36" s="135">
        <v>5434.16</v>
      </c>
      <c r="M36" s="142">
        <f t="shared" si="0"/>
        <v>77.82508632257935</v>
      </c>
    </row>
    <row r="37" spans="1:13" s="96" customFormat="1" ht="16.5" customHeight="1">
      <c r="A37" s="134">
        <v>20</v>
      </c>
      <c r="B37" s="106" t="s">
        <v>46</v>
      </c>
      <c r="C37" s="106" t="s">
        <v>41</v>
      </c>
      <c r="D37" s="109">
        <v>759.82</v>
      </c>
      <c r="E37" s="109">
        <v>549.41</v>
      </c>
      <c r="F37" s="109">
        <v>116.11</v>
      </c>
      <c r="G37" s="109">
        <v>786.98</v>
      </c>
      <c r="H37" s="109">
        <v>801.98</v>
      </c>
      <c r="I37" s="109">
        <v>690.04</v>
      </c>
      <c r="J37" s="109">
        <v>924.52</v>
      </c>
      <c r="K37" s="109">
        <v>751.53</v>
      </c>
      <c r="L37" s="135">
        <v>5264.28</v>
      </c>
      <c r="M37" s="142">
        <f t="shared" si="0"/>
        <v>75.39215728396441</v>
      </c>
    </row>
    <row r="38" spans="1:13" s="96" customFormat="1" ht="16.5" customHeight="1">
      <c r="A38" s="134">
        <v>21</v>
      </c>
      <c r="B38" s="106" t="s">
        <v>68</v>
      </c>
      <c r="C38" s="106" t="s">
        <v>41</v>
      </c>
      <c r="D38" s="109">
        <v>685.21</v>
      </c>
      <c r="E38" s="108">
        <v>659.57</v>
      </c>
      <c r="F38" s="109">
        <v>630.81</v>
      </c>
      <c r="G38" s="109">
        <v>619.53</v>
      </c>
      <c r="H38" s="109">
        <v>748.89</v>
      </c>
      <c r="I38" s="109">
        <v>982.53</v>
      </c>
      <c r="J38" s="109">
        <v>455.34</v>
      </c>
      <c r="K38" s="109">
        <v>825.15</v>
      </c>
      <c r="L38" s="135">
        <v>5151.69</v>
      </c>
      <c r="M38" s="142">
        <f t="shared" si="0"/>
        <v>73.77970449106556</v>
      </c>
    </row>
    <row r="39" spans="1:13" s="96" customFormat="1" ht="16.5" customHeight="1">
      <c r="A39" s="134">
        <v>22</v>
      </c>
      <c r="B39" s="106" t="s">
        <v>69</v>
      </c>
      <c r="C39" s="106" t="s">
        <v>73</v>
      </c>
      <c r="D39" s="109">
        <v>990.79</v>
      </c>
      <c r="E39" s="108">
        <v>959.3</v>
      </c>
      <c r="F39" s="109">
        <v>290.32</v>
      </c>
      <c r="G39" s="109">
        <v>820.96</v>
      </c>
      <c r="H39" s="109">
        <v>204.11</v>
      </c>
      <c r="I39" s="109">
        <v>564.32</v>
      </c>
      <c r="J39" s="109">
        <v>511.66</v>
      </c>
      <c r="K39" s="109">
        <v>567.75</v>
      </c>
      <c r="L39" s="135">
        <v>4705.1</v>
      </c>
      <c r="M39" s="142">
        <f t="shared" si="0"/>
        <v>67.38388521066148</v>
      </c>
    </row>
    <row r="40" spans="1:13" s="96" customFormat="1" ht="16.5" customHeight="1">
      <c r="A40" s="134">
        <v>23</v>
      </c>
      <c r="B40" s="106" t="s">
        <v>50</v>
      </c>
      <c r="C40" s="107" t="s">
        <v>41</v>
      </c>
      <c r="D40" s="109">
        <v>688.85</v>
      </c>
      <c r="E40" s="109">
        <v>585.15</v>
      </c>
      <c r="F40" s="109">
        <v>322.58</v>
      </c>
      <c r="G40" s="109">
        <v>954.67</v>
      </c>
      <c r="H40" s="109">
        <v>811.88</v>
      </c>
      <c r="I40" s="109">
        <v>467.24</v>
      </c>
      <c r="J40" s="109">
        <v>655.1</v>
      </c>
      <c r="K40" s="109">
        <v>408.75</v>
      </c>
      <c r="L40" s="135">
        <v>4571.64</v>
      </c>
      <c r="M40" s="142">
        <f t="shared" si="0"/>
        <v>65.4725436195763</v>
      </c>
    </row>
    <row r="41" spans="1:13" s="96" customFormat="1" ht="16.5" customHeight="1">
      <c r="A41" s="134">
        <v>24</v>
      </c>
      <c r="B41" s="106" t="s">
        <v>63</v>
      </c>
      <c r="C41" s="106" t="s">
        <v>41</v>
      </c>
      <c r="D41" s="109">
        <v>423.31</v>
      </c>
      <c r="E41" s="109">
        <v>501.51</v>
      </c>
      <c r="F41" s="109">
        <v>594.75</v>
      </c>
      <c r="G41" s="109">
        <v>985.42</v>
      </c>
      <c r="H41" s="109">
        <v>358.41</v>
      </c>
      <c r="I41" s="109">
        <v>737.08</v>
      </c>
      <c r="J41" s="109">
        <v>590.04</v>
      </c>
      <c r="K41" s="109">
        <v>314.41</v>
      </c>
      <c r="L41" s="135">
        <v>4190.52</v>
      </c>
      <c r="M41" s="142">
        <f t="shared" si="0"/>
        <v>60.01435009946252</v>
      </c>
    </row>
    <row r="42" spans="1:13" s="96" customFormat="1" ht="16.5" customHeight="1">
      <c r="A42" s="134">
        <v>25</v>
      </c>
      <c r="B42" s="106" t="s">
        <v>48</v>
      </c>
      <c r="C42" s="106" t="s">
        <v>44</v>
      </c>
      <c r="D42" s="109">
        <v>575.4</v>
      </c>
      <c r="E42" s="109">
        <v>982.58</v>
      </c>
      <c r="F42" s="109">
        <v>995.64</v>
      </c>
      <c r="G42" s="109">
        <v>652.04</v>
      </c>
      <c r="H42" s="109">
        <v>258.01</v>
      </c>
      <c r="I42" s="109">
        <v>0</v>
      </c>
      <c r="J42" s="109">
        <v>0</v>
      </c>
      <c r="K42" s="109">
        <v>0</v>
      </c>
      <c r="L42" s="135">
        <v>3463.67</v>
      </c>
      <c r="M42" s="142">
        <f t="shared" si="0"/>
        <v>49.60479940651884</v>
      </c>
    </row>
    <row r="43" spans="1:13" s="96" customFormat="1" ht="17.25" customHeight="1">
      <c r="A43" s="137">
        <v>26</v>
      </c>
      <c r="B43" s="138" t="s">
        <v>71</v>
      </c>
      <c r="C43" s="138" t="s">
        <v>72</v>
      </c>
      <c r="D43" s="139">
        <v>415.81</v>
      </c>
      <c r="E43" s="140">
        <v>285.29</v>
      </c>
      <c r="F43" s="140">
        <v>843.02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1">
        <v>1544.12</v>
      </c>
      <c r="M43" s="142">
        <f t="shared" si="0"/>
        <v>22.114047487085625</v>
      </c>
    </row>
    <row r="44" spans="2:13" s="96" customFormat="1" ht="16.5" customHeight="1">
      <c r="B44" s="93"/>
      <c r="C44" s="93"/>
      <c r="D44" s="93">
        <v>0</v>
      </c>
      <c r="E44" s="95">
        <v>0</v>
      </c>
      <c r="F44" s="95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5">
        <v>0</v>
      </c>
      <c r="M44" s="96">
        <v>0</v>
      </c>
    </row>
    <row r="45" spans="2:13" ht="16.5" customHeight="1">
      <c r="B45" s="6"/>
      <c r="C45" s="6"/>
      <c r="D45" s="6">
        <v>0</v>
      </c>
      <c r="E45" s="35">
        <v>0</v>
      </c>
      <c r="F45" s="35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35">
        <v>0</v>
      </c>
      <c r="M45">
        <v>0</v>
      </c>
    </row>
    <row r="46" spans="2:13" ht="16.5" customHeight="1">
      <c r="B46" s="6"/>
      <c r="C46" s="6"/>
      <c r="D46" s="6">
        <v>0</v>
      </c>
      <c r="E46" s="35">
        <v>0</v>
      </c>
      <c r="F46" s="35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35">
        <v>0</v>
      </c>
      <c r="M46">
        <v>0</v>
      </c>
    </row>
    <row r="47" spans="2:13" ht="16.5" customHeight="1">
      <c r="B47" s="6"/>
      <c r="C47" s="6"/>
      <c r="D47" s="6">
        <v>0</v>
      </c>
      <c r="E47" s="35">
        <v>0</v>
      </c>
      <c r="F47" s="3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35">
        <v>0</v>
      </c>
      <c r="M47">
        <v>0</v>
      </c>
    </row>
    <row r="48" spans="2:13" ht="16.5" customHeight="1">
      <c r="B48" s="6"/>
      <c r="C48" s="6"/>
      <c r="D48" s="6">
        <v>0</v>
      </c>
      <c r="E48" s="35">
        <v>0</v>
      </c>
      <c r="F48" s="35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35">
        <v>0</v>
      </c>
      <c r="M48">
        <v>0</v>
      </c>
    </row>
    <row r="49" spans="2:13" ht="16.5" customHeight="1">
      <c r="B49" s="6"/>
      <c r="C49" s="6"/>
      <c r="D49" s="6">
        <v>0</v>
      </c>
      <c r="E49" s="35">
        <v>0</v>
      </c>
      <c r="F49" s="35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35">
        <v>0</v>
      </c>
      <c r="M49">
        <v>0</v>
      </c>
    </row>
    <row r="50" spans="2:13" ht="16.5" customHeight="1">
      <c r="B50" s="6"/>
      <c r="C50" s="6"/>
      <c r="D50" s="6">
        <v>0</v>
      </c>
      <c r="E50" s="35">
        <v>0</v>
      </c>
      <c r="F50" s="35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35">
        <v>0</v>
      </c>
      <c r="M50">
        <v>0</v>
      </c>
    </row>
    <row r="51" spans="2:13" ht="16.5" customHeight="1">
      <c r="B51" s="6"/>
      <c r="C51" s="6"/>
      <c r="D51" s="6">
        <v>0</v>
      </c>
      <c r="E51" s="35">
        <v>0</v>
      </c>
      <c r="F51" s="35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35">
        <v>0</v>
      </c>
      <c r="M51">
        <v>0</v>
      </c>
    </row>
    <row r="52" spans="2:13" ht="16.5" customHeight="1">
      <c r="B52" s="6"/>
      <c r="C52" s="6"/>
      <c r="D52" s="6">
        <v>0</v>
      </c>
      <c r="E52" s="35">
        <v>0</v>
      </c>
      <c r="F52" s="35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35">
        <v>0</v>
      </c>
      <c r="M52">
        <v>0</v>
      </c>
    </row>
    <row r="53" spans="2:13" ht="16.5" customHeight="1">
      <c r="B53" s="6"/>
      <c r="C53" s="6"/>
      <c r="D53" s="6">
        <v>0</v>
      </c>
      <c r="E53" s="35">
        <v>0</v>
      </c>
      <c r="F53" s="35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35">
        <v>0</v>
      </c>
      <c r="M53">
        <v>0</v>
      </c>
    </row>
    <row r="54" spans="2:13" ht="16.5" customHeight="1">
      <c r="B54" s="6"/>
      <c r="C54" s="6"/>
      <c r="D54" s="6">
        <v>0</v>
      </c>
      <c r="E54" s="35">
        <v>0</v>
      </c>
      <c r="F54" s="35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35">
        <v>0</v>
      </c>
      <c r="M54">
        <v>0</v>
      </c>
    </row>
    <row r="55" spans="2:13" ht="16.5" customHeight="1">
      <c r="B55" s="6"/>
      <c r="C55" s="6"/>
      <c r="D55" s="6">
        <v>0</v>
      </c>
      <c r="E55" s="35">
        <v>0</v>
      </c>
      <c r="F55" s="35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35">
        <v>0</v>
      </c>
      <c r="M55">
        <v>0</v>
      </c>
    </row>
    <row r="56" spans="2:13" ht="16.5" customHeight="1">
      <c r="B56" s="6"/>
      <c r="C56" s="6"/>
      <c r="D56" s="6">
        <v>0</v>
      </c>
      <c r="E56" s="35">
        <v>0</v>
      </c>
      <c r="F56" s="35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35">
        <v>0</v>
      </c>
      <c r="M56">
        <v>0</v>
      </c>
    </row>
    <row r="57" spans="2:13" ht="16.5" customHeight="1">
      <c r="B57" s="6"/>
      <c r="C57" s="6"/>
      <c r="D57" s="6">
        <v>0</v>
      </c>
      <c r="E57" s="35">
        <v>0</v>
      </c>
      <c r="F57" s="35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35">
        <v>0</v>
      </c>
      <c r="M57">
        <v>0</v>
      </c>
    </row>
    <row r="58" spans="2:13" ht="16.5" customHeight="1">
      <c r="B58" s="6"/>
      <c r="C58" s="6"/>
      <c r="D58" s="6">
        <v>0</v>
      </c>
      <c r="E58" s="35">
        <v>0</v>
      </c>
      <c r="F58" s="35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35">
        <v>0</v>
      </c>
      <c r="M58">
        <v>0</v>
      </c>
    </row>
    <row r="59" spans="2:13" ht="16.5" customHeight="1">
      <c r="B59" s="6"/>
      <c r="C59" s="6"/>
      <c r="D59" s="6">
        <v>0</v>
      </c>
      <c r="E59" s="35">
        <v>0</v>
      </c>
      <c r="F59" s="35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35">
        <v>0</v>
      </c>
      <c r="M59">
        <v>0</v>
      </c>
    </row>
    <row r="60" spans="2:13" ht="16.5" customHeight="1">
      <c r="B60" s="6"/>
      <c r="C60" s="6"/>
      <c r="D60" s="6">
        <v>0</v>
      </c>
      <c r="E60" s="35">
        <v>0</v>
      </c>
      <c r="F60" s="35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35">
        <v>0</v>
      </c>
      <c r="M60">
        <v>0</v>
      </c>
    </row>
    <row r="61" spans="2:13" ht="16.5" customHeight="1">
      <c r="B61" s="6"/>
      <c r="C61" s="6"/>
      <c r="D61" s="6">
        <v>0</v>
      </c>
      <c r="E61" s="35">
        <v>0</v>
      </c>
      <c r="F61" s="35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35">
        <v>0</v>
      </c>
      <c r="M61">
        <v>0</v>
      </c>
    </row>
    <row r="62" spans="2:13" ht="16.5" customHeight="1">
      <c r="B62" s="6"/>
      <c r="C62" s="6"/>
      <c r="D62" s="6">
        <v>0</v>
      </c>
      <c r="E62" s="35">
        <v>0</v>
      </c>
      <c r="F62" s="35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35">
        <v>0</v>
      </c>
      <c r="M62">
        <v>0</v>
      </c>
    </row>
    <row r="63" spans="2:13" ht="16.5" customHeight="1">
      <c r="B63" s="6"/>
      <c r="C63" s="6"/>
      <c r="D63" s="6">
        <v>0</v>
      </c>
      <c r="E63" s="35">
        <v>0</v>
      </c>
      <c r="F63" s="35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35">
        <v>0</v>
      </c>
      <c r="M63">
        <v>0</v>
      </c>
    </row>
    <row r="64" spans="2:13" ht="16.5" customHeight="1">
      <c r="B64" s="6"/>
      <c r="C64" s="6"/>
      <c r="D64" s="6">
        <v>0</v>
      </c>
      <c r="E64" s="35">
        <v>0</v>
      </c>
      <c r="F64" s="35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35">
        <v>0</v>
      </c>
      <c r="M64">
        <v>0</v>
      </c>
    </row>
    <row r="65" spans="2:13" ht="16.5" customHeight="1">
      <c r="B65" s="6"/>
      <c r="C65" s="6"/>
      <c r="D65" s="6">
        <v>0</v>
      </c>
      <c r="E65" s="35">
        <v>0</v>
      </c>
      <c r="F65" s="35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35">
        <v>0</v>
      </c>
      <c r="M65">
        <v>0</v>
      </c>
    </row>
    <row r="66" spans="2:13" ht="16.5" customHeight="1">
      <c r="B66" s="6"/>
      <c r="C66" s="6"/>
      <c r="D66" s="6">
        <v>0</v>
      </c>
      <c r="E66" s="35">
        <v>0</v>
      </c>
      <c r="F66" s="35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35">
        <v>0</v>
      </c>
      <c r="M66">
        <v>0</v>
      </c>
    </row>
    <row r="67" spans="2:13" ht="16.5" customHeight="1">
      <c r="B67" s="6"/>
      <c r="C67" s="6"/>
      <c r="D67" s="6">
        <v>0</v>
      </c>
      <c r="E67" s="35">
        <v>0</v>
      </c>
      <c r="F67" s="35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35">
        <v>0</v>
      </c>
      <c r="M67">
        <v>0</v>
      </c>
    </row>
    <row r="68" spans="2:13" ht="16.5" customHeight="1">
      <c r="B68" s="6"/>
      <c r="C68" s="6"/>
      <c r="D68" s="6">
        <v>0</v>
      </c>
      <c r="E68" s="35">
        <v>0</v>
      </c>
      <c r="F68" s="35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35">
        <v>0</v>
      </c>
      <c r="M68">
        <v>0</v>
      </c>
    </row>
    <row r="69" spans="2:13" ht="16.5" customHeight="1">
      <c r="B69" s="6"/>
      <c r="C69" s="6"/>
      <c r="D69" s="6">
        <v>0</v>
      </c>
      <c r="E69" s="35">
        <v>0</v>
      </c>
      <c r="F69" s="35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35">
        <v>0</v>
      </c>
      <c r="M69">
        <v>0</v>
      </c>
    </row>
    <row r="70" spans="2:13" ht="16.5" customHeight="1">
      <c r="B70" s="6"/>
      <c r="C70" s="6"/>
      <c r="D70" s="6">
        <v>0</v>
      </c>
      <c r="E70" s="35">
        <v>0</v>
      </c>
      <c r="F70" s="35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35">
        <v>0</v>
      </c>
      <c r="M70">
        <v>0</v>
      </c>
    </row>
    <row r="71" spans="2:13" ht="16.5" customHeight="1">
      <c r="B71" s="6"/>
      <c r="C71" s="6"/>
      <c r="D71" s="6">
        <v>0</v>
      </c>
      <c r="E71" s="35">
        <v>0</v>
      </c>
      <c r="F71" s="35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35">
        <v>0</v>
      </c>
      <c r="M71">
        <v>0</v>
      </c>
    </row>
    <row r="72" spans="2:13" ht="16.5" customHeight="1">
      <c r="B72" s="6"/>
      <c r="C72" s="6"/>
      <c r="D72" s="6">
        <v>0</v>
      </c>
      <c r="E72" s="35">
        <v>0</v>
      </c>
      <c r="F72" s="35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35">
        <v>0</v>
      </c>
      <c r="M72">
        <v>0</v>
      </c>
    </row>
    <row r="73" spans="2:13" ht="16.5" customHeight="1">
      <c r="B73" s="6"/>
      <c r="C73" s="6"/>
      <c r="D73" s="6">
        <v>0</v>
      </c>
      <c r="E73" s="35">
        <v>0</v>
      </c>
      <c r="F73" s="35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35">
        <v>0</v>
      </c>
      <c r="M73">
        <v>0</v>
      </c>
    </row>
    <row r="74" spans="2:13" ht="16.5" customHeight="1">
      <c r="B74" s="6"/>
      <c r="C74" s="6"/>
      <c r="D74" s="6">
        <v>0</v>
      </c>
      <c r="E74" s="35">
        <v>0</v>
      </c>
      <c r="F74" s="35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35">
        <v>0</v>
      </c>
      <c r="M74">
        <v>0</v>
      </c>
    </row>
    <row r="75" spans="2:13" ht="16.5" customHeight="1">
      <c r="B75" s="6"/>
      <c r="C75" s="6"/>
      <c r="D75" s="6">
        <v>0</v>
      </c>
      <c r="E75" s="35">
        <v>0</v>
      </c>
      <c r="F75" s="35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35">
        <v>0</v>
      </c>
      <c r="M75">
        <v>0</v>
      </c>
    </row>
    <row r="76" spans="2:13" ht="16.5" customHeight="1">
      <c r="B76" s="6"/>
      <c r="C76" s="6"/>
      <c r="D76" s="6">
        <v>0</v>
      </c>
      <c r="E76" s="35">
        <v>0</v>
      </c>
      <c r="F76" s="35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35">
        <v>0</v>
      </c>
      <c r="M76">
        <v>0</v>
      </c>
    </row>
    <row r="77" spans="2:13" ht="16.5" customHeight="1">
      <c r="B77" s="6"/>
      <c r="C77" s="6"/>
      <c r="D77" s="6">
        <v>0</v>
      </c>
      <c r="E77" s="35">
        <v>0</v>
      </c>
      <c r="F77" s="35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35">
        <v>0</v>
      </c>
      <c r="M77">
        <v>0</v>
      </c>
    </row>
    <row r="78" spans="2:13" ht="16.5" customHeight="1">
      <c r="B78" s="6"/>
      <c r="C78" s="6"/>
      <c r="D78" s="6">
        <v>0</v>
      </c>
      <c r="E78" s="35">
        <v>0</v>
      </c>
      <c r="F78" s="35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35">
        <v>0</v>
      </c>
      <c r="M78">
        <v>0</v>
      </c>
    </row>
    <row r="79" spans="2:13" ht="16.5" customHeight="1">
      <c r="B79" s="6"/>
      <c r="C79" s="6"/>
      <c r="D79" s="6">
        <v>0</v>
      </c>
      <c r="E79" s="35">
        <v>0</v>
      </c>
      <c r="F79" s="35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35">
        <v>0</v>
      </c>
      <c r="M79">
        <v>0</v>
      </c>
    </row>
    <row r="80" spans="2:13" ht="16.5" customHeight="1">
      <c r="B80" s="6"/>
      <c r="C80" s="6"/>
      <c r="D80" s="6">
        <v>0</v>
      </c>
      <c r="E80" s="35">
        <v>0</v>
      </c>
      <c r="F80" s="35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35">
        <v>0</v>
      </c>
      <c r="M80">
        <v>0</v>
      </c>
    </row>
    <row r="81" spans="2:13" ht="16.5" customHeight="1">
      <c r="B81" s="6"/>
      <c r="C81" s="6"/>
      <c r="D81" s="6">
        <v>0</v>
      </c>
      <c r="E81" s="35">
        <v>0</v>
      </c>
      <c r="F81" s="35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35">
        <v>0</v>
      </c>
      <c r="M81">
        <v>0</v>
      </c>
    </row>
    <row r="82" spans="2:13" ht="16.5" customHeight="1">
      <c r="B82" s="6"/>
      <c r="C82" s="6"/>
      <c r="D82" s="6">
        <v>0</v>
      </c>
      <c r="E82" s="35">
        <v>0</v>
      </c>
      <c r="F82" s="35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35">
        <v>0</v>
      </c>
      <c r="M82">
        <v>0</v>
      </c>
    </row>
    <row r="83" spans="2:13" ht="16.5" customHeight="1">
      <c r="B83" s="6"/>
      <c r="C83" s="6"/>
      <c r="D83" s="6">
        <v>0</v>
      </c>
      <c r="E83" s="35">
        <v>0</v>
      </c>
      <c r="F83" s="35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35">
        <v>0</v>
      </c>
      <c r="M83">
        <v>0</v>
      </c>
    </row>
  </sheetData>
  <mergeCells count="2">
    <mergeCell ref="A1:L1"/>
    <mergeCell ref="A2:L2"/>
  </mergeCells>
  <printOptions/>
  <pageMargins left="0.37" right="0.2362204724409449" top="0.984251968503937" bottom="0.984251968503937" header="0.5118110236220472" footer="0.5118110236220472"/>
  <pageSetup fitToHeight="1" fitToWidth="1" horizontalDpi="360" verticalDpi="360" orientation="portrait" paperSize="9" scale="82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32">
    <pageSetUpPr fitToPage="1"/>
  </sheetPr>
  <dimension ref="A1:IV148"/>
  <sheetViews>
    <sheetView showZeros="0" zoomScale="86" zoomScaleNormal="86" workbookViewId="0" topLeftCell="A1">
      <pane ySplit="2" topLeftCell="BM3" activePane="bottomLeft" state="frozen"/>
      <selection pane="topLeft" activeCell="D13" sqref="D13"/>
      <selection pane="bottomLeft" activeCell="D63" sqref="D63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1</v>
      </c>
      <c r="C3" s="3" t="s">
        <v>48</v>
      </c>
      <c r="D3" s="3" t="s">
        <v>44</v>
      </c>
      <c r="E3" s="3">
        <v>77</v>
      </c>
      <c r="F3" s="73">
        <v>70</v>
      </c>
      <c r="G3" s="42">
        <v>6</v>
      </c>
      <c r="H3" s="42">
        <v>33</v>
      </c>
      <c r="I3" s="42">
        <v>0</v>
      </c>
      <c r="J3" s="4">
        <f aca="true" t="shared" si="0" ref="J3:J11">G3*60+H3+I3</f>
        <v>393</v>
      </c>
      <c r="K3" s="35">
        <f>IF(J3&gt;0,TRUNC(1000*J3/MAX($J3:$J11),2),0)</f>
        <v>575.4</v>
      </c>
    </row>
    <row r="4" spans="1:11" ht="12.75">
      <c r="A4">
        <v>1</v>
      </c>
      <c r="B4" s="3">
        <v>6</v>
      </c>
      <c r="C4" s="6" t="s">
        <v>74</v>
      </c>
      <c r="D4" s="6" t="s">
        <v>41</v>
      </c>
      <c r="E4" s="7">
        <v>75</v>
      </c>
      <c r="F4" s="74">
        <v>72</v>
      </c>
      <c r="G4" s="43">
        <v>9</v>
      </c>
      <c r="H4" s="44">
        <v>8</v>
      </c>
      <c r="I4" s="44"/>
      <c r="J4" s="4">
        <f t="shared" si="0"/>
        <v>548</v>
      </c>
      <c r="K4" s="35">
        <f>IF(J4&gt;0,TRUNC(1000*J4/MAX($J3:$J11),2),0)</f>
        <v>802.34</v>
      </c>
    </row>
    <row r="5" spans="1:11" ht="12.75">
      <c r="A5">
        <v>1</v>
      </c>
      <c r="B5" s="3">
        <v>11</v>
      </c>
      <c r="C5" t="s">
        <v>42</v>
      </c>
      <c r="D5" t="s">
        <v>43</v>
      </c>
      <c r="E5" s="7">
        <v>71</v>
      </c>
      <c r="F5" s="74">
        <v>73</v>
      </c>
      <c r="G5" s="44">
        <v>9</v>
      </c>
      <c r="H5" s="44">
        <v>42</v>
      </c>
      <c r="I5" s="44">
        <v>100</v>
      </c>
      <c r="J5" s="4">
        <f t="shared" si="0"/>
        <v>682</v>
      </c>
      <c r="K5" s="35">
        <f>IF(J5&gt;0,TRUNC(1000*J5/MAX($J3:$J11),2),0)</f>
        <v>998.53</v>
      </c>
    </row>
    <row r="6" spans="1:11" ht="12.75">
      <c r="A6">
        <v>1</v>
      </c>
      <c r="B6" s="9">
        <v>16</v>
      </c>
      <c r="C6" s="9" t="s">
        <v>68</v>
      </c>
      <c r="D6" s="9" t="s">
        <v>41</v>
      </c>
      <c r="E6" s="9">
        <v>68</v>
      </c>
      <c r="F6" s="74">
        <v>67</v>
      </c>
      <c r="G6" s="44">
        <v>6</v>
      </c>
      <c r="H6" s="44">
        <v>13</v>
      </c>
      <c r="I6" s="44">
        <v>95</v>
      </c>
      <c r="J6" s="4">
        <f t="shared" si="0"/>
        <v>468</v>
      </c>
      <c r="K6" s="35">
        <f>IF(J6&gt;0,TRUNC(1000*J6/MAX($J3:$J11),2),0)</f>
        <v>685.21</v>
      </c>
    </row>
    <row r="7" spans="1:11" ht="12.75">
      <c r="A7">
        <v>1</v>
      </c>
      <c r="B7" s="3">
        <v>21</v>
      </c>
      <c r="C7" t="s">
        <v>55</v>
      </c>
      <c r="D7" t="s">
        <v>52</v>
      </c>
      <c r="E7" s="7">
        <v>66</v>
      </c>
      <c r="F7" s="73">
        <v>74</v>
      </c>
      <c r="G7" s="44">
        <v>9</v>
      </c>
      <c r="H7" s="44">
        <v>45</v>
      </c>
      <c r="I7" s="44">
        <v>80</v>
      </c>
      <c r="J7" s="4">
        <f t="shared" si="0"/>
        <v>665</v>
      </c>
      <c r="K7" s="35">
        <f>IF(J7&gt;0,TRUNC(1000*J7/MAX($J3:$J11),2),0)</f>
        <v>973.64</v>
      </c>
    </row>
    <row r="8" spans="1:11" ht="12.75">
      <c r="A8">
        <v>1</v>
      </c>
      <c r="B8" s="3">
        <v>26</v>
      </c>
      <c r="C8" t="s">
        <v>58</v>
      </c>
      <c r="D8" t="s">
        <v>59</v>
      </c>
      <c r="E8">
        <v>62</v>
      </c>
      <c r="F8" s="73">
        <v>66</v>
      </c>
      <c r="G8" s="44">
        <v>9</v>
      </c>
      <c r="H8" s="44">
        <v>48</v>
      </c>
      <c r="I8" s="44">
        <v>95</v>
      </c>
      <c r="J8" s="4">
        <f t="shared" si="0"/>
        <v>683</v>
      </c>
      <c r="K8" s="35">
        <f>IF(J8&gt;0,TRUNC(1000*J8/MAX($J3:$J11),2),0)</f>
        <v>1000</v>
      </c>
    </row>
    <row r="9" spans="1:11" ht="12.75">
      <c r="A9">
        <v>1</v>
      </c>
      <c r="F9" s="74"/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2</v>
      </c>
      <c r="C13" s="3" t="s">
        <v>47</v>
      </c>
      <c r="D13" s="3" t="s">
        <v>44</v>
      </c>
      <c r="E13" s="3">
        <v>77</v>
      </c>
      <c r="F13" s="73">
        <v>70</v>
      </c>
      <c r="G13" s="42">
        <v>9</v>
      </c>
      <c r="H13" s="42">
        <v>45</v>
      </c>
      <c r="I13" s="42">
        <v>55</v>
      </c>
      <c r="J13" s="4">
        <f aca="true" t="shared" si="1" ref="J13:J21">G13*60+H13+I13</f>
        <v>640</v>
      </c>
      <c r="K13" s="35">
        <f>IF(J13&gt;0,TRUNC(1000*J13/MAX($J13:$J21),2),0)</f>
        <v>931.58</v>
      </c>
    </row>
    <row r="14" spans="1:11" ht="12.75">
      <c r="A14">
        <v>2</v>
      </c>
      <c r="B14" s="3">
        <v>7</v>
      </c>
      <c r="C14" s="6" t="s">
        <v>51</v>
      </c>
      <c r="D14" s="6" t="s">
        <v>52</v>
      </c>
      <c r="E14" s="7">
        <v>79</v>
      </c>
      <c r="F14" s="74">
        <v>65</v>
      </c>
      <c r="G14" s="43">
        <v>4</v>
      </c>
      <c r="H14" s="44">
        <v>7</v>
      </c>
      <c r="I14" s="44"/>
      <c r="J14" s="4">
        <f t="shared" si="1"/>
        <v>247</v>
      </c>
      <c r="K14" s="35">
        <f>IF(J14&gt;0,TRUNC(1000*J14/MAX($J13:$J21),2),0)</f>
        <v>359.53</v>
      </c>
    </row>
    <row r="15" spans="1:11" ht="12.75">
      <c r="A15">
        <v>2</v>
      </c>
      <c r="B15" s="3">
        <v>12</v>
      </c>
      <c r="E15" s="7"/>
      <c r="F15" s="74"/>
      <c r="G15" s="44"/>
      <c r="H15" s="44"/>
      <c r="I15" s="44"/>
      <c r="J15" s="4">
        <f t="shared" si="1"/>
        <v>0</v>
      </c>
      <c r="K15" s="35">
        <f>IF(J15&gt;0,TRUNC(1000*J15/MAX($J13:$J21),2),0)</f>
        <v>0</v>
      </c>
    </row>
    <row r="16" spans="1:11" ht="12.75">
      <c r="A16">
        <v>2</v>
      </c>
      <c r="B16" s="9">
        <v>17</v>
      </c>
      <c r="C16" s="9" t="s">
        <v>46</v>
      </c>
      <c r="D16" s="9" t="s">
        <v>41</v>
      </c>
      <c r="E16" s="9">
        <v>74</v>
      </c>
      <c r="F16" s="74">
        <v>76</v>
      </c>
      <c r="G16" s="44">
        <v>7</v>
      </c>
      <c r="H16" s="44">
        <v>2</v>
      </c>
      <c r="I16" s="44">
        <v>100</v>
      </c>
      <c r="J16" s="4">
        <f t="shared" si="1"/>
        <v>522</v>
      </c>
      <c r="K16" s="35">
        <f>IF(J16&gt;0,TRUNC(1000*J16/MAX($J13:$J21),2),0)</f>
        <v>759.82</v>
      </c>
    </row>
    <row r="17" spans="1:11" ht="12.75">
      <c r="A17">
        <v>2</v>
      </c>
      <c r="B17" s="3">
        <v>22</v>
      </c>
      <c r="C17" t="s">
        <v>64</v>
      </c>
      <c r="D17" t="s">
        <v>52</v>
      </c>
      <c r="E17" s="7">
        <v>63</v>
      </c>
      <c r="F17" s="73">
        <v>67</v>
      </c>
      <c r="G17" s="44">
        <v>9</v>
      </c>
      <c r="H17" s="44">
        <v>45</v>
      </c>
      <c r="I17" s="44">
        <v>100</v>
      </c>
      <c r="J17" s="4">
        <f t="shared" si="1"/>
        <v>685</v>
      </c>
      <c r="K17" s="35">
        <f>IF(J17&gt;0,TRUNC(1000*J17/MAX($J13:$J21),2),0)</f>
        <v>997.08</v>
      </c>
    </row>
    <row r="18" spans="1:11" ht="12.75">
      <c r="A18">
        <v>2</v>
      </c>
      <c r="B18" s="3">
        <v>27</v>
      </c>
      <c r="C18" t="s">
        <v>66</v>
      </c>
      <c r="D18" t="s">
        <v>59</v>
      </c>
      <c r="E18">
        <v>76</v>
      </c>
      <c r="F18" s="73">
        <v>63</v>
      </c>
      <c r="G18" s="44">
        <v>9</v>
      </c>
      <c r="H18" s="44">
        <v>47</v>
      </c>
      <c r="I18" s="44">
        <v>100</v>
      </c>
      <c r="J18" s="4">
        <f t="shared" si="1"/>
        <v>687</v>
      </c>
      <c r="K18" s="35">
        <f>IF(J18&gt;0,TRUNC(1000*J18/MAX($J13:$J21),2),0)</f>
        <v>1000</v>
      </c>
    </row>
    <row r="19" spans="1:11" ht="12.75">
      <c r="A19">
        <v>2</v>
      </c>
      <c r="F19" s="74"/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3">
        <v>3</v>
      </c>
      <c r="C23" s="3" t="s">
        <v>49</v>
      </c>
      <c r="D23" s="3" t="s">
        <v>44</v>
      </c>
      <c r="E23" s="3">
        <v>67</v>
      </c>
      <c r="F23" s="73">
        <v>74</v>
      </c>
      <c r="G23" s="42">
        <v>9</v>
      </c>
      <c r="H23" s="42">
        <v>34</v>
      </c>
      <c r="I23" s="42">
        <v>40</v>
      </c>
      <c r="J23" s="4">
        <f aca="true" t="shared" si="2" ref="J23:J31">G23*60+H23+I23</f>
        <v>614</v>
      </c>
      <c r="K23" s="35">
        <f>IF(J23&gt;0,TRUNC(1000*J23/MAX($J23:$J31),2),0)</f>
        <v>888.56</v>
      </c>
    </row>
    <row r="24" spans="1:11" ht="12.75">
      <c r="A24">
        <v>3</v>
      </c>
      <c r="B24" s="3">
        <v>8</v>
      </c>
      <c r="C24" s="6" t="s">
        <v>56</v>
      </c>
      <c r="D24" s="6" t="s">
        <v>52</v>
      </c>
      <c r="E24" s="7">
        <v>80</v>
      </c>
      <c r="F24" s="74">
        <v>73</v>
      </c>
      <c r="G24" s="43">
        <v>9</v>
      </c>
      <c r="H24" s="44">
        <v>47</v>
      </c>
      <c r="I24" s="44">
        <v>100</v>
      </c>
      <c r="J24" s="4">
        <f t="shared" si="2"/>
        <v>687</v>
      </c>
      <c r="K24" s="35">
        <f>IF(J24&gt;0,TRUNC(1000*J24/MAX($J23:$J31),2),0)</f>
        <v>994.21</v>
      </c>
    </row>
    <row r="25" spans="1:11" ht="12.75">
      <c r="A25">
        <v>3</v>
      </c>
      <c r="B25" s="3">
        <v>13</v>
      </c>
      <c r="C25" t="s">
        <v>50</v>
      </c>
      <c r="D25" t="s">
        <v>41</v>
      </c>
      <c r="E25" s="7">
        <v>72</v>
      </c>
      <c r="F25" s="74">
        <v>66</v>
      </c>
      <c r="G25" s="44">
        <v>6</v>
      </c>
      <c r="H25" s="44">
        <v>21</v>
      </c>
      <c r="I25" s="44">
        <v>95</v>
      </c>
      <c r="J25" s="4">
        <f t="shared" si="2"/>
        <v>476</v>
      </c>
      <c r="K25" s="35">
        <f>IF(J25&gt;0,TRUNC(1000*J25/MAX($J23:$J31),2),0)</f>
        <v>688.85</v>
      </c>
    </row>
    <row r="26" spans="1:11" ht="12.75">
      <c r="A26">
        <v>3</v>
      </c>
      <c r="B26" s="9">
        <v>18</v>
      </c>
      <c r="C26" s="9"/>
      <c r="D26" s="9"/>
      <c r="E26" s="9"/>
      <c r="F26" s="74"/>
      <c r="G26" s="44"/>
      <c r="H26" s="44"/>
      <c r="I26" s="44"/>
      <c r="J26" s="4">
        <f t="shared" si="2"/>
        <v>0</v>
      </c>
      <c r="K26" s="35">
        <f>IF(J26&gt;0,TRUNC(1000*J26/MAX($J23:$J31),2),0)</f>
        <v>0</v>
      </c>
    </row>
    <row r="27" spans="1:11" ht="12.75">
      <c r="A27">
        <v>3</v>
      </c>
      <c r="B27" s="3">
        <v>23</v>
      </c>
      <c r="C27" t="s">
        <v>65</v>
      </c>
      <c r="D27" t="s">
        <v>52</v>
      </c>
      <c r="E27" s="7">
        <v>78</v>
      </c>
      <c r="F27" s="73">
        <v>80</v>
      </c>
      <c r="G27" s="44">
        <v>9</v>
      </c>
      <c r="H27" s="44">
        <v>51</v>
      </c>
      <c r="I27" s="44">
        <v>100</v>
      </c>
      <c r="J27" s="4">
        <f t="shared" si="2"/>
        <v>691</v>
      </c>
      <c r="K27" s="35">
        <f>IF(J27&gt;0,TRUNC(1000*J27/MAX($J23:$J31),2),0)</f>
        <v>1000</v>
      </c>
    </row>
    <row r="28" spans="1:11" ht="12.75">
      <c r="A28">
        <v>3</v>
      </c>
      <c r="B28" s="3">
        <v>28</v>
      </c>
      <c r="C28" t="s">
        <v>67</v>
      </c>
      <c r="D28" t="s">
        <v>59</v>
      </c>
      <c r="E28">
        <v>62</v>
      </c>
      <c r="F28" s="73">
        <v>77</v>
      </c>
      <c r="G28" s="44">
        <v>9</v>
      </c>
      <c r="H28" s="44">
        <v>43</v>
      </c>
      <c r="I28" s="44">
        <v>95</v>
      </c>
      <c r="J28" s="4">
        <f t="shared" si="2"/>
        <v>678</v>
      </c>
      <c r="K28" s="35">
        <f>IF(J28&gt;0,TRUNC(1000*J28/MAX($J23:$J31),2),0)</f>
        <v>981.18</v>
      </c>
    </row>
    <row r="29" spans="1:11" ht="12.75">
      <c r="A29">
        <v>3</v>
      </c>
      <c r="F29" s="74"/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B30" s="3"/>
      <c r="C30" s="3"/>
      <c r="D30" s="3"/>
      <c r="E30" s="3"/>
      <c r="F30" s="73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4</v>
      </c>
      <c r="C33" s="3" t="s">
        <v>69</v>
      </c>
      <c r="D33" s="3" t="s">
        <v>73</v>
      </c>
      <c r="E33" s="3">
        <v>77</v>
      </c>
      <c r="F33" s="73">
        <v>64</v>
      </c>
      <c r="G33" s="42">
        <v>9</v>
      </c>
      <c r="H33" s="42">
        <v>46</v>
      </c>
      <c r="I33" s="42">
        <v>60</v>
      </c>
      <c r="J33" s="4">
        <f aca="true" t="shared" si="3" ref="J33:J41">G33*60+H33+I33</f>
        <v>646</v>
      </c>
      <c r="K33" s="35">
        <f>IF(J33&gt;0,TRUNC(1000*J33/MAX($J33:$J41),2),0)</f>
        <v>990.79</v>
      </c>
    </row>
    <row r="34" spans="1:11" ht="12.75">
      <c r="A34">
        <v>4</v>
      </c>
      <c r="B34" s="3">
        <v>9</v>
      </c>
      <c r="C34" s="6" t="s">
        <v>63</v>
      </c>
      <c r="D34" s="6" t="s">
        <v>41</v>
      </c>
      <c r="E34" s="7">
        <v>80</v>
      </c>
      <c r="F34" s="74">
        <v>78</v>
      </c>
      <c r="G34" s="43">
        <v>3</v>
      </c>
      <c r="H34" s="44">
        <v>11</v>
      </c>
      <c r="I34" s="44">
        <v>85</v>
      </c>
      <c r="J34" s="4">
        <f t="shared" si="3"/>
        <v>276</v>
      </c>
      <c r="K34" s="35">
        <f>IF(J34&gt;0,TRUNC(1000*J34/MAX($J33:$J41),2),0)</f>
        <v>423.31</v>
      </c>
    </row>
    <row r="35" spans="1:11" ht="12.75">
      <c r="A35">
        <v>4</v>
      </c>
      <c r="B35" s="3">
        <v>14</v>
      </c>
      <c r="C35" t="s">
        <v>70</v>
      </c>
      <c r="D35" t="s">
        <v>53</v>
      </c>
      <c r="E35" s="7">
        <v>71</v>
      </c>
      <c r="F35" s="74">
        <v>80</v>
      </c>
      <c r="G35" s="44">
        <v>8</v>
      </c>
      <c r="H35" s="44">
        <v>43</v>
      </c>
      <c r="I35" s="44">
        <v>60</v>
      </c>
      <c r="J35" s="4">
        <f t="shared" si="3"/>
        <v>583</v>
      </c>
      <c r="K35" s="35">
        <f>IF(J35&gt;0,TRUNC(1000*J35/MAX($J33:$J41),2),0)</f>
        <v>894.17</v>
      </c>
    </row>
    <row r="36" spans="1:11" ht="12.75">
      <c r="A36">
        <v>4</v>
      </c>
      <c r="B36" s="9">
        <v>19</v>
      </c>
      <c r="C36" s="9" t="s">
        <v>61</v>
      </c>
      <c r="D36" s="9" t="s">
        <v>41</v>
      </c>
      <c r="E36" s="9">
        <v>74</v>
      </c>
      <c r="F36" s="74">
        <v>72</v>
      </c>
      <c r="G36" s="44">
        <v>9</v>
      </c>
      <c r="H36" s="44">
        <v>47</v>
      </c>
      <c r="I36" s="44">
        <v>65</v>
      </c>
      <c r="J36" s="4">
        <f t="shared" si="3"/>
        <v>652</v>
      </c>
      <c r="K36" s="35">
        <f>IF(J36&gt;0,TRUNC(1000*J36/MAX($J33:$J41),2),0)</f>
        <v>1000</v>
      </c>
    </row>
    <row r="37" spans="1:11" ht="12.75">
      <c r="A37">
        <v>4</v>
      </c>
      <c r="B37" s="3">
        <v>24</v>
      </c>
      <c r="E37" s="7"/>
      <c r="F37" s="73"/>
      <c r="G37" s="44"/>
      <c r="H37" s="44"/>
      <c r="I37" s="44"/>
      <c r="J37" s="4">
        <f t="shared" si="3"/>
        <v>0</v>
      </c>
      <c r="K37" s="35">
        <f>IF(J37&gt;0,TRUNC(1000*J37/MAX($J33:$J41),2),0)</f>
        <v>0</v>
      </c>
    </row>
    <row r="38" spans="1:11" ht="12.75">
      <c r="A38">
        <v>4</v>
      </c>
      <c r="B38" s="3">
        <v>29</v>
      </c>
      <c r="C38" t="s">
        <v>62</v>
      </c>
      <c r="D38" t="s">
        <v>41</v>
      </c>
      <c r="E38">
        <v>70</v>
      </c>
      <c r="F38" s="73">
        <v>64</v>
      </c>
      <c r="G38" s="44">
        <v>9</v>
      </c>
      <c r="H38" s="44">
        <v>25</v>
      </c>
      <c r="I38" s="44">
        <v>0</v>
      </c>
      <c r="J38" s="4">
        <f t="shared" si="3"/>
        <v>565</v>
      </c>
      <c r="K38" s="35">
        <f>IF(J38&gt;0,TRUNC(1000*J38/MAX($J33:$J41),2),0)</f>
        <v>866.56</v>
      </c>
    </row>
    <row r="39" spans="1:11" ht="12.75">
      <c r="A39">
        <v>4</v>
      </c>
      <c r="F39" s="74"/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1" ht="12.75">
      <c r="B42" s="3"/>
      <c r="F42" s="73"/>
      <c r="G42" s="44"/>
      <c r="H42" s="44"/>
      <c r="I42" s="44"/>
      <c r="J42" s="4"/>
      <c r="K42" s="5"/>
    </row>
    <row r="43" spans="1:11" ht="12.75">
      <c r="A43">
        <v>5</v>
      </c>
      <c r="B43" s="3">
        <v>5</v>
      </c>
      <c r="C43" s="3" t="s">
        <v>71</v>
      </c>
      <c r="D43" s="3" t="s">
        <v>72</v>
      </c>
      <c r="E43" s="3">
        <v>77</v>
      </c>
      <c r="F43" s="73">
        <v>65</v>
      </c>
      <c r="G43" s="42">
        <v>4</v>
      </c>
      <c r="H43" s="42">
        <v>44</v>
      </c>
      <c r="I43" s="42">
        <v>0</v>
      </c>
      <c r="J43" s="4">
        <f aca="true" t="shared" si="4" ref="J43:J51">G43*60+H43+I43</f>
        <v>284</v>
      </c>
      <c r="K43" s="35">
        <f>IF(J43&gt;0,TRUNC(1000*J43/MAX($J43:$J51),2),0)</f>
        <v>415.81</v>
      </c>
    </row>
    <row r="44" spans="1:11" ht="12.75">
      <c r="A44">
        <v>5</v>
      </c>
      <c r="B44" s="3">
        <v>10</v>
      </c>
      <c r="C44" s="6" t="s">
        <v>54</v>
      </c>
      <c r="D44" s="6" t="s">
        <v>52</v>
      </c>
      <c r="E44" s="7">
        <v>80</v>
      </c>
      <c r="F44" s="74">
        <v>78</v>
      </c>
      <c r="G44" s="43">
        <v>9</v>
      </c>
      <c r="H44" s="44">
        <v>47</v>
      </c>
      <c r="I44" s="44">
        <v>90</v>
      </c>
      <c r="J44" s="4">
        <f t="shared" si="4"/>
        <v>677</v>
      </c>
      <c r="K44" s="35">
        <f>IF(J44&gt;0,TRUNC(1000*J44/MAX($J43:$J51),2),0)</f>
        <v>991.21</v>
      </c>
    </row>
    <row r="45" spans="1:11" ht="12.75">
      <c r="A45">
        <v>5</v>
      </c>
      <c r="B45" s="3">
        <v>15</v>
      </c>
      <c r="C45" t="s">
        <v>45</v>
      </c>
      <c r="D45" t="s">
        <v>43</v>
      </c>
      <c r="E45" s="7">
        <v>69</v>
      </c>
      <c r="F45" s="74">
        <v>75</v>
      </c>
      <c r="G45" s="44">
        <v>9</v>
      </c>
      <c r="H45" s="44">
        <v>34</v>
      </c>
      <c r="I45" s="44">
        <v>90</v>
      </c>
      <c r="J45" s="4">
        <f t="shared" si="4"/>
        <v>664</v>
      </c>
      <c r="K45" s="35">
        <f>IF(J45&gt;0,TRUNC(1000*J45/MAX($J43:$J51),2),0)</f>
        <v>972.18</v>
      </c>
    </row>
    <row r="46" spans="1:11" ht="12.75">
      <c r="A46">
        <v>5</v>
      </c>
      <c r="B46" s="9">
        <v>20</v>
      </c>
      <c r="C46" s="9" t="s">
        <v>60</v>
      </c>
      <c r="D46" s="9" t="s">
        <v>41</v>
      </c>
      <c r="E46" s="9">
        <v>74</v>
      </c>
      <c r="F46" s="74">
        <v>66</v>
      </c>
      <c r="G46" s="44">
        <v>9</v>
      </c>
      <c r="H46" s="44">
        <v>48</v>
      </c>
      <c r="I46" s="44">
        <v>95</v>
      </c>
      <c r="J46" s="4">
        <f t="shared" si="4"/>
        <v>683</v>
      </c>
      <c r="K46" s="35">
        <f>IF(J46&gt;0,TRUNC(1000*J46/MAX($J43:$J51),2),0)</f>
        <v>1000</v>
      </c>
    </row>
    <row r="47" spans="1:11" ht="12.75">
      <c r="A47">
        <v>5</v>
      </c>
      <c r="B47" s="3">
        <v>25</v>
      </c>
      <c r="C47" t="s">
        <v>57</v>
      </c>
      <c r="D47" t="s">
        <v>41</v>
      </c>
      <c r="E47" s="7">
        <v>63</v>
      </c>
      <c r="F47" s="73">
        <v>68</v>
      </c>
      <c r="G47" s="44">
        <v>6</v>
      </c>
      <c r="H47" s="44">
        <v>28</v>
      </c>
      <c r="I47" s="44">
        <v>90</v>
      </c>
      <c r="J47" s="4">
        <f t="shared" si="4"/>
        <v>478</v>
      </c>
      <c r="K47" s="35">
        <f>IF(J47&gt;0,TRUNC(1000*J47/MAX($J43:$J51),2),0)</f>
        <v>699.85</v>
      </c>
    </row>
    <row r="48" spans="1:11" ht="12.75">
      <c r="A48">
        <v>5</v>
      </c>
      <c r="B48" s="3">
        <v>30</v>
      </c>
      <c r="F48" s="73"/>
      <c r="G48" s="44"/>
      <c r="H48" s="44"/>
      <c r="I48" s="44"/>
      <c r="J48" s="4">
        <f t="shared" si="4"/>
        <v>0</v>
      </c>
      <c r="K48" s="35">
        <f>IF(J48&gt;0,TRUNC(1000*J48/MAX($J43:$J51),2),0)</f>
        <v>0</v>
      </c>
    </row>
    <row r="49" spans="1:11" ht="12.75">
      <c r="A49">
        <v>5</v>
      </c>
      <c r="F49" s="7"/>
      <c r="G49" s="44"/>
      <c r="I49" s="44"/>
      <c r="J49" s="4">
        <f>G49*60+D63+I49</f>
        <v>0</v>
      </c>
      <c r="K49" s="35">
        <f>IF(J49&gt;0,TRUNC(1000*J49/MAX($J43:$J51),2),0)</f>
        <v>0</v>
      </c>
    </row>
    <row r="50" spans="1:11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</row>
    <row r="51" spans="1:11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44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575.4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931.58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888.56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>
        <v>4</v>
      </c>
      <c r="C103" t="s">
        <v>69</v>
      </c>
      <c r="D103" t="s">
        <v>73</v>
      </c>
      <c r="E103">
        <v>77</v>
      </c>
      <c r="F103">
        <v>64</v>
      </c>
      <c r="G103" s="24">
        <v>990.79</v>
      </c>
      <c r="H103" s="23"/>
      <c r="I103" s="23"/>
      <c r="J103" s="3"/>
      <c r="K103" s="56"/>
    </row>
    <row r="104" spans="2:11" ht="12.75">
      <c r="B104">
        <v>5</v>
      </c>
      <c r="C104" t="s">
        <v>71</v>
      </c>
      <c r="D104" t="s">
        <v>72</v>
      </c>
      <c r="E104">
        <v>77</v>
      </c>
      <c r="F104">
        <v>65</v>
      </c>
      <c r="G104" s="24">
        <v>415.81</v>
      </c>
      <c r="H104" s="23"/>
      <c r="I104" s="23"/>
      <c r="J104" s="3"/>
      <c r="K104" s="56"/>
    </row>
    <row r="105" spans="2:11" ht="12.75">
      <c r="B105" s="3">
        <v>6</v>
      </c>
      <c r="C105" s="3" t="s">
        <v>74</v>
      </c>
      <c r="D105" s="3" t="s">
        <v>41</v>
      </c>
      <c r="E105" s="7">
        <v>75</v>
      </c>
      <c r="F105" s="7">
        <v>72</v>
      </c>
      <c r="G105" s="26">
        <v>802.34</v>
      </c>
      <c r="H105" s="23"/>
      <c r="I105" s="23"/>
      <c r="J105" s="3"/>
      <c r="K105" s="56"/>
    </row>
    <row r="106" spans="2:11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359.53</v>
      </c>
      <c r="H106" s="23"/>
      <c r="I106" s="23"/>
      <c r="J106" s="3"/>
      <c r="K106" s="56"/>
    </row>
    <row r="107" spans="2:11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994.21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423.31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991.21</v>
      </c>
    </row>
    <row r="110" spans="2:7" ht="12.75">
      <c r="B110" s="3">
        <v>11</v>
      </c>
      <c r="C110" s="3" t="s">
        <v>42</v>
      </c>
      <c r="D110" s="3" t="s">
        <v>43</v>
      </c>
      <c r="E110" s="3">
        <v>71</v>
      </c>
      <c r="F110" s="3">
        <v>73</v>
      </c>
      <c r="G110" s="23">
        <v>998.53</v>
      </c>
    </row>
    <row r="111" spans="2:7" ht="12.75">
      <c r="B111">
        <v>12</v>
      </c>
      <c r="G111" s="24">
        <v>0</v>
      </c>
    </row>
    <row r="112" spans="2:7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688.85</v>
      </c>
    </row>
    <row r="113" spans="2:7" ht="12.75">
      <c r="B113">
        <v>14</v>
      </c>
      <c r="C113" t="s">
        <v>70</v>
      </c>
      <c r="D113" t="s">
        <v>53</v>
      </c>
      <c r="E113">
        <v>71</v>
      </c>
      <c r="F113">
        <v>80</v>
      </c>
      <c r="G113" s="24">
        <v>894.17</v>
      </c>
    </row>
    <row r="114" spans="2:7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972.18</v>
      </c>
    </row>
    <row r="115" spans="2:7" ht="12.75">
      <c r="B115" s="3">
        <v>16</v>
      </c>
      <c r="C115" s="3" t="s">
        <v>68</v>
      </c>
      <c r="D115" s="3" t="s">
        <v>41</v>
      </c>
      <c r="E115" s="3">
        <v>68</v>
      </c>
      <c r="F115" s="3">
        <v>67</v>
      </c>
      <c r="G115" s="23">
        <v>685.21</v>
      </c>
    </row>
    <row r="116" spans="2:7" ht="12.75">
      <c r="B116">
        <v>17</v>
      </c>
      <c r="C116" t="s">
        <v>46</v>
      </c>
      <c r="D116" t="s">
        <v>41</v>
      </c>
      <c r="E116">
        <v>74</v>
      </c>
      <c r="F116">
        <v>76</v>
      </c>
      <c r="G116" s="24">
        <v>759.82</v>
      </c>
    </row>
    <row r="117" spans="2:7" ht="12.75">
      <c r="B117">
        <v>18</v>
      </c>
      <c r="G117" s="24">
        <v>0</v>
      </c>
    </row>
    <row r="118" spans="2:7" ht="12.75">
      <c r="B118">
        <v>19</v>
      </c>
      <c r="C118" t="s">
        <v>61</v>
      </c>
      <c r="D118" t="s">
        <v>41</v>
      </c>
      <c r="E118">
        <v>74</v>
      </c>
      <c r="F118">
        <v>72</v>
      </c>
      <c r="G118" s="24">
        <v>1000</v>
      </c>
    </row>
    <row r="119" spans="2:7" ht="12.75">
      <c r="B119">
        <v>20</v>
      </c>
      <c r="C119" t="s">
        <v>60</v>
      </c>
      <c r="D119" t="s">
        <v>41</v>
      </c>
      <c r="E119">
        <v>74</v>
      </c>
      <c r="F119">
        <v>66</v>
      </c>
      <c r="G119" s="24">
        <v>1000</v>
      </c>
    </row>
    <row r="120" spans="2:7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973.64</v>
      </c>
    </row>
    <row r="121" spans="2:7" ht="12.75">
      <c r="B121">
        <v>22</v>
      </c>
      <c r="C121" t="s">
        <v>64</v>
      </c>
      <c r="D121" t="s">
        <v>52</v>
      </c>
      <c r="E121">
        <v>63</v>
      </c>
      <c r="F121">
        <v>67</v>
      </c>
      <c r="G121" s="24">
        <v>997.08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1000</v>
      </c>
    </row>
    <row r="123" spans="2:7" ht="12.75">
      <c r="B123">
        <v>24</v>
      </c>
      <c r="G123" s="24">
        <v>0</v>
      </c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699.85</v>
      </c>
    </row>
    <row r="125" spans="2:7" ht="12.75">
      <c r="B125">
        <v>26</v>
      </c>
      <c r="C125" t="s">
        <v>58</v>
      </c>
      <c r="D125" t="s">
        <v>59</v>
      </c>
      <c r="E125">
        <v>62</v>
      </c>
      <c r="F125">
        <v>66</v>
      </c>
      <c r="G125" s="24">
        <v>1000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1000</v>
      </c>
    </row>
    <row r="127" spans="2:7" ht="12.75">
      <c r="B127" s="3">
        <v>28</v>
      </c>
      <c r="C127" s="3" t="s">
        <v>67</v>
      </c>
      <c r="D127" s="3" t="s">
        <v>59</v>
      </c>
      <c r="E127" s="3">
        <v>62</v>
      </c>
      <c r="F127" s="3">
        <v>77</v>
      </c>
      <c r="G127" s="23">
        <v>981.18</v>
      </c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866.56</v>
      </c>
    </row>
    <row r="129" spans="2:7" ht="12.75">
      <c r="B129">
        <v>30</v>
      </c>
      <c r="G129" s="24">
        <v>0</v>
      </c>
    </row>
    <row r="130" ht="12.75">
      <c r="G130" s="24">
        <v>0</v>
      </c>
    </row>
    <row r="131" ht="12.75">
      <c r="G131" s="24">
        <v>0</v>
      </c>
    </row>
    <row r="132" spans="2:7" ht="12.75">
      <c r="B132" s="3"/>
      <c r="C132" s="3"/>
      <c r="D132" s="3"/>
      <c r="E132" s="3"/>
      <c r="F132" s="3"/>
      <c r="G132" s="23">
        <v>0</v>
      </c>
    </row>
    <row r="134" ht="12.75">
      <c r="G134" s="24">
        <v>0</v>
      </c>
    </row>
    <row r="135" ht="12.75">
      <c r="G135" s="24">
        <v>0</v>
      </c>
    </row>
    <row r="136" ht="12.75">
      <c r="G136" s="24">
        <v>0</v>
      </c>
    </row>
    <row r="138" spans="2:7" ht="12.75">
      <c r="B138" s="3"/>
      <c r="C138" s="3"/>
      <c r="D138" s="3"/>
      <c r="E138" s="3"/>
      <c r="F138" s="3"/>
      <c r="G138" s="23">
        <v>0</v>
      </c>
    </row>
    <row r="139" spans="2:7" ht="12.75">
      <c r="B139" s="3"/>
      <c r="C139" s="3"/>
      <c r="D139" s="3"/>
      <c r="E139" s="3"/>
      <c r="F139" s="3"/>
      <c r="G139" s="23">
        <v>0</v>
      </c>
    </row>
    <row r="140" ht="12.75">
      <c r="G140" s="24">
        <v>0</v>
      </c>
    </row>
    <row r="142" ht="12.75">
      <c r="G142" s="24">
        <v>0</v>
      </c>
    </row>
    <row r="143" ht="12.75">
      <c r="G143" s="24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21">
    <pageSetUpPr fitToPage="1"/>
  </sheetPr>
  <dimension ref="A1:IV148"/>
  <sheetViews>
    <sheetView showZeros="0" zoomScale="86" zoomScaleNormal="86" workbookViewId="0" topLeftCell="A1">
      <pane ySplit="2" topLeftCell="BM18" activePane="bottomLeft" state="frozen"/>
      <selection pane="topLeft" activeCell="D13" sqref="D13"/>
      <selection pane="bottomLeft" activeCell="L49" sqref="L49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1</v>
      </c>
      <c r="C3" s="3" t="s">
        <v>48</v>
      </c>
      <c r="D3" s="3" t="s">
        <v>44</v>
      </c>
      <c r="E3" s="3">
        <v>77</v>
      </c>
      <c r="F3" s="73">
        <v>70</v>
      </c>
      <c r="G3" s="42">
        <v>9</v>
      </c>
      <c r="H3" s="42">
        <v>37</v>
      </c>
      <c r="I3" s="42">
        <v>100</v>
      </c>
      <c r="J3" s="4">
        <f aca="true" t="shared" si="0" ref="J3:J11">G3*60+H3+I3</f>
        <v>677</v>
      </c>
      <c r="K3" s="35">
        <f>IF(J3&gt;0,TRUNC(1000*J3/MAX($J3:$J11),2),0)</f>
        <v>982.58</v>
      </c>
    </row>
    <row r="4" spans="1:11" ht="12.75">
      <c r="A4">
        <v>1</v>
      </c>
      <c r="B4" s="3">
        <v>7</v>
      </c>
      <c r="C4" s="6" t="s">
        <v>51</v>
      </c>
      <c r="D4" s="6" t="s">
        <v>52</v>
      </c>
      <c r="E4" s="7">
        <v>79</v>
      </c>
      <c r="F4" s="74">
        <v>65</v>
      </c>
      <c r="G4" s="43">
        <v>9</v>
      </c>
      <c r="H4" s="44">
        <v>47</v>
      </c>
      <c r="I4" s="44">
        <v>100</v>
      </c>
      <c r="J4" s="4">
        <f t="shared" si="0"/>
        <v>687</v>
      </c>
      <c r="K4" s="35">
        <f>IF(J4&gt;0,TRUNC(1000*J4/MAX($J3:$J11),2),0)</f>
        <v>997.09</v>
      </c>
    </row>
    <row r="5" spans="1:11" ht="12.75">
      <c r="A5">
        <v>1</v>
      </c>
      <c r="B5">
        <v>12</v>
      </c>
      <c r="F5" s="76"/>
      <c r="G5" s="44"/>
      <c r="H5" s="44"/>
      <c r="I5" s="44"/>
      <c r="J5" s="4">
        <f t="shared" si="0"/>
        <v>0</v>
      </c>
      <c r="K5" s="35">
        <f>IF(J5&gt;0,TRUNC(1000*J5/MAX($J3:$J11),2),0)</f>
        <v>0</v>
      </c>
    </row>
    <row r="6" spans="1:11" ht="12.75">
      <c r="A6">
        <v>1</v>
      </c>
      <c r="B6" s="9">
        <v>19</v>
      </c>
      <c r="C6" s="9" t="s">
        <v>61</v>
      </c>
      <c r="D6" s="9" t="s">
        <v>41</v>
      </c>
      <c r="E6" s="9">
        <v>74</v>
      </c>
      <c r="F6" s="74">
        <v>72</v>
      </c>
      <c r="G6" s="44">
        <v>9</v>
      </c>
      <c r="H6" s="44">
        <v>42</v>
      </c>
      <c r="I6" s="44">
        <v>100</v>
      </c>
      <c r="J6" s="4">
        <f t="shared" si="0"/>
        <v>682</v>
      </c>
      <c r="K6" s="35">
        <f>IF(J6&gt;0,TRUNC(1000*J6/MAX($J3:$J11),2),0)</f>
        <v>989.84</v>
      </c>
    </row>
    <row r="7" spans="1:11" ht="12.75">
      <c r="A7">
        <v>1</v>
      </c>
      <c r="B7" s="3">
        <v>25</v>
      </c>
      <c r="C7" t="s">
        <v>57</v>
      </c>
      <c r="D7" t="s">
        <v>41</v>
      </c>
      <c r="E7" s="7">
        <v>63</v>
      </c>
      <c r="F7" s="73">
        <v>68</v>
      </c>
      <c r="G7" s="44">
        <v>9</v>
      </c>
      <c r="H7" s="44">
        <v>44</v>
      </c>
      <c r="I7" s="44">
        <v>95</v>
      </c>
      <c r="J7" s="4">
        <f t="shared" si="0"/>
        <v>679</v>
      </c>
      <c r="K7" s="35">
        <f>IF(J7&gt;0,TRUNC(1000*J7/MAX($J3:$J11),2),0)</f>
        <v>985.48</v>
      </c>
    </row>
    <row r="8" spans="1:11" ht="12.75">
      <c r="A8">
        <v>1</v>
      </c>
      <c r="B8" s="3">
        <v>26</v>
      </c>
      <c r="C8" t="s">
        <v>58</v>
      </c>
      <c r="D8" t="s">
        <v>59</v>
      </c>
      <c r="E8">
        <v>62</v>
      </c>
      <c r="F8" s="73">
        <v>66</v>
      </c>
      <c r="G8" s="44">
        <v>9</v>
      </c>
      <c r="H8" s="44">
        <v>49</v>
      </c>
      <c r="I8" s="44">
        <v>100</v>
      </c>
      <c r="J8" s="4">
        <f t="shared" si="0"/>
        <v>689</v>
      </c>
      <c r="K8" s="35">
        <f>IF(J8&gt;0,TRUNC(1000*J8/MAX($J3:$J11),2),0)</f>
        <v>1000</v>
      </c>
    </row>
    <row r="9" spans="1:11" ht="12.75">
      <c r="A9">
        <v>1</v>
      </c>
      <c r="F9" s="74"/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2</v>
      </c>
      <c r="C13" s="3" t="s">
        <v>47</v>
      </c>
      <c r="D13" s="3" t="s">
        <v>44</v>
      </c>
      <c r="E13" s="3">
        <v>77</v>
      </c>
      <c r="F13" s="73">
        <v>70</v>
      </c>
      <c r="G13" s="42">
        <v>6</v>
      </c>
      <c r="H13" s="42">
        <v>27</v>
      </c>
      <c r="I13" s="42">
        <v>0</v>
      </c>
      <c r="J13" s="4">
        <f aca="true" t="shared" si="1" ref="J13:J21">G13*60+H13+I13</f>
        <v>387</v>
      </c>
      <c r="K13" s="35">
        <f>IF(J13&gt;0,TRUNC(1000*J13/MAX($J13:$J21),2),0)</f>
        <v>567.44</v>
      </c>
    </row>
    <row r="14" spans="1:11" ht="12.75">
      <c r="A14">
        <v>2</v>
      </c>
      <c r="B14" s="3">
        <v>8</v>
      </c>
      <c r="C14" s="6" t="s">
        <v>56</v>
      </c>
      <c r="D14" s="6" t="s">
        <v>52</v>
      </c>
      <c r="E14" s="7">
        <v>80</v>
      </c>
      <c r="F14" s="74">
        <v>73</v>
      </c>
      <c r="G14" s="43">
        <v>5</v>
      </c>
      <c r="H14" s="44">
        <v>19</v>
      </c>
      <c r="I14" s="44">
        <v>100</v>
      </c>
      <c r="J14" s="4">
        <f t="shared" si="1"/>
        <v>419</v>
      </c>
      <c r="K14" s="35">
        <f>IF(J14&gt;0,TRUNC(1000*J14/MAX($J13:$J21),2),0)</f>
        <v>614.36</v>
      </c>
    </row>
    <row r="15" spans="1:11" ht="12.75">
      <c r="A15">
        <v>2</v>
      </c>
      <c r="B15" s="3">
        <v>14</v>
      </c>
      <c r="C15" t="s">
        <v>70</v>
      </c>
      <c r="D15" t="s">
        <v>53</v>
      </c>
      <c r="E15" s="7">
        <v>71</v>
      </c>
      <c r="F15" s="74">
        <v>80</v>
      </c>
      <c r="G15" s="44">
        <v>5</v>
      </c>
      <c r="H15" s="44">
        <v>8</v>
      </c>
      <c r="I15" s="44">
        <v>80</v>
      </c>
      <c r="J15" s="4">
        <f t="shared" si="1"/>
        <v>388</v>
      </c>
      <c r="K15" s="35">
        <f>IF(J15&gt;0,TRUNC(1000*J15/MAX($J13:$J21),2),0)</f>
        <v>568.91</v>
      </c>
    </row>
    <row r="16" spans="1:11" ht="12.75">
      <c r="A16">
        <v>2</v>
      </c>
      <c r="B16">
        <v>18</v>
      </c>
      <c r="F16" s="76"/>
      <c r="G16" s="44"/>
      <c r="H16" s="44"/>
      <c r="I16" s="44"/>
      <c r="J16" s="4">
        <f t="shared" si="1"/>
        <v>0</v>
      </c>
      <c r="K16" s="35">
        <f>IF(J16&gt;0,TRUNC(1000*J16/MAX($J13:$J21),2),0)</f>
        <v>0</v>
      </c>
    </row>
    <row r="17" spans="1:11" ht="12.75">
      <c r="A17">
        <v>2</v>
      </c>
      <c r="B17" s="3">
        <v>22</v>
      </c>
      <c r="C17" t="s">
        <v>64</v>
      </c>
      <c r="D17" t="s">
        <v>52</v>
      </c>
      <c r="E17" s="7">
        <v>63</v>
      </c>
      <c r="F17" s="73">
        <v>67</v>
      </c>
      <c r="G17" s="44">
        <v>9</v>
      </c>
      <c r="H17" s="44">
        <v>47</v>
      </c>
      <c r="I17" s="44">
        <v>95</v>
      </c>
      <c r="J17" s="4">
        <f t="shared" si="1"/>
        <v>682</v>
      </c>
      <c r="K17" s="35">
        <f>IF(J17&gt;0,TRUNC(1000*J17/MAX($J13:$J21),2),0)</f>
        <v>1000</v>
      </c>
    </row>
    <row r="18" spans="1:11" ht="12.75">
      <c r="A18">
        <v>2</v>
      </c>
      <c r="B18" s="3">
        <v>27</v>
      </c>
      <c r="C18" t="s">
        <v>66</v>
      </c>
      <c r="D18" t="s">
        <v>59</v>
      </c>
      <c r="E18">
        <v>76</v>
      </c>
      <c r="F18" s="73">
        <v>63</v>
      </c>
      <c r="G18" s="44">
        <v>3</v>
      </c>
      <c r="H18" s="44">
        <v>38</v>
      </c>
      <c r="I18" s="44">
        <v>75</v>
      </c>
      <c r="J18" s="4">
        <f t="shared" si="1"/>
        <v>293</v>
      </c>
      <c r="K18" s="35">
        <f>IF(J18&gt;0,TRUNC(1000*J18/MAX($J13:$J21),2),0)</f>
        <v>429.61</v>
      </c>
    </row>
    <row r="19" spans="1:11" ht="12.75">
      <c r="A19">
        <v>2</v>
      </c>
      <c r="F19" s="74"/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3">
        <v>3</v>
      </c>
      <c r="C23" s="3" t="s">
        <v>49</v>
      </c>
      <c r="D23" s="3" t="s">
        <v>44</v>
      </c>
      <c r="E23" s="3">
        <v>67</v>
      </c>
      <c r="F23" s="73">
        <v>74</v>
      </c>
      <c r="G23" s="42">
        <v>9</v>
      </c>
      <c r="H23" s="42">
        <v>38</v>
      </c>
      <c r="I23" s="42">
        <v>80</v>
      </c>
      <c r="J23" s="4">
        <f aca="true" t="shared" si="2" ref="J23:J31">G23*60+H23+I23</f>
        <v>658</v>
      </c>
      <c r="K23" s="35">
        <f>IF(J23&gt;0,TRUNC(1000*J23/MAX($J23:$J31),2),0)</f>
        <v>1000</v>
      </c>
    </row>
    <row r="24" spans="1:11" ht="12.75">
      <c r="A24">
        <v>3</v>
      </c>
      <c r="B24" s="3">
        <v>9</v>
      </c>
      <c r="C24" s="6" t="s">
        <v>63</v>
      </c>
      <c r="D24" s="6" t="s">
        <v>41</v>
      </c>
      <c r="E24" s="7">
        <v>80</v>
      </c>
      <c r="F24" s="74">
        <v>78</v>
      </c>
      <c r="G24" s="43">
        <v>5</v>
      </c>
      <c r="H24" s="44">
        <v>10</v>
      </c>
      <c r="I24" s="44"/>
      <c r="J24" s="4">
        <f t="shared" si="2"/>
        <v>310</v>
      </c>
      <c r="K24" s="35">
        <f>IF(J24&gt;0,TRUNC(1000*J24/MAX($J23:$J31),2),0)</f>
        <v>471.12</v>
      </c>
    </row>
    <row r="25" spans="1:11" ht="12.75">
      <c r="A25">
        <v>3</v>
      </c>
      <c r="B25" s="3">
        <v>15</v>
      </c>
      <c r="C25" t="s">
        <v>45</v>
      </c>
      <c r="D25" t="s">
        <v>43</v>
      </c>
      <c r="E25" s="7">
        <v>69</v>
      </c>
      <c r="F25" s="74">
        <v>75</v>
      </c>
      <c r="G25" s="44">
        <v>5</v>
      </c>
      <c r="H25" s="44">
        <v>13</v>
      </c>
      <c r="I25" s="44">
        <v>80</v>
      </c>
      <c r="J25" s="4">
        <f t="shared" si="2"/>
        <v>393</v>
      </c>
      <c r="K25" s="35">
        <f>IF(J25&gt;0,TRUNC(1000*J25/MAX($J23:$J31),2),0)</f>
        <v>597.26</v>
      </c>
    </row>
    <row r="26" spans="1:11" ht="12.75">
      <c r="A26">
        <v>3</v>
      </c>
      <c r="B26" s="9">
        <v>16</v>
      </c>
      <c r="C26" s="9" t="s">
        <v>68</v>
      </c>
      <c r="D26" s="9" t="s">
        <v>41</v>
      </c>
      <c r="E26" s="9">
        <v>68</v>
      </c>
      <c r="F26" s="74">
        <v>67</v>
      </c>
      <c r="G26" s="44">
        <v>5</v>
      </c>
      <c r="H26" s="44">
        <v>39</v>
      </c>
      <c r="I26" s="44">
        <v>95</v>
      </c>
      <c r="J26" s="4">
        <f t="shared" si="2"/>
        <v>434</v>
      </c>
      <c r="K26" s="35">
        <f>IF(J26&gt;0,TRUNC(1000*J26/MAX($J23:$J31),2),0)</f>
        <v>659.57</v>
      </c>
    </row>
    <row r="27" spans="1:11" ht="12.75">
      <c r="A27">
        <v>3</v>
      </c>
      <c r="B27">
        <v>24</v>
      </c>
      <c r="F27" s="76"/>
      <c r="G27" s="44"/>
      <c r="H27" s="44"/>
      <c r="I27" s="44"/>
      <c r="J27" s="4">
        <f t="shared" si="2"/>
        <v>0</v>
      </c>
      <c r="K27" s="35">
        <f>IF(J27&gt;0,TRUNC(1000*J27/MAX($J23:$J31),2),0)</f>
        <v>0</v>
      </c>
    </row>
    <row r="28" spans="1:11" ht="12.75">
      <c r="A28">
        <v>3</v>
      </c>
      <c r="B28" s="3">
        <v>28</v>
      </c>
      <c r="C28" t="s">
        <v>67</v>
      </c>
      <c r="D28" t="s">
        <v>59</v>
      </c>
      <c r="E28">
        <v>62</v>
      </c>
      <c r="F28" s="73">
        <v>77</v>
      </c>
      <c r="G28" s="44">
        <v>6</v>
      </c>
      <c r="H28" s="44">
        <v>10</v>
      </c>
      <c r="I28" s="44">
        <v>90</v>
      </c>
      <c r="J28" s="4">
        <f t="shared" si="2"/>
        <v>460</v>
      </c>
      <c r="K28" s="35">
        <f>IF(J28&gt;0,TRUNC(1000*J28/MAX($J23:$J31),2),0)</f>
        <v>699.08</v>
      </c>
    </row>
    <row r="29" spans="1:11" ht="12.75">
      <c r="A29">
        <v>3</v>
      </c>
      <c r="F29" s="74"/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B30" s="3"/>
      <c r="C30" s="3"/>
      <c r="D30" s="3"/>
      <c r="E30" s="3"/>
      <c r="F30" s="73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4</v>
      </c>
      <c r="C33" s="3" t="s">
        <v>69</v>
      </c>
      <c r="D33" s="3" t="s">
        <v>73</v>
      </c>
      <c r="E33" s="3">
        <v>77</v>
      </c>
      <c r="F33" s="73">
        <v>64</v>
      </c>
      <c r="G33" s="42">
        <v>9</v>
      </c>
      <c r="H33" s="42">
        <v>35</v>
      </c>
      <c r="I33" s="42">
        <v>85</v>
      </c>
      <c r="J33" s="4">
        <f aca="true" t="shared" si="3" ref="J33:J41">G33*60+H33+I33</f>
        <v>660</v>
      </c>
      <c r="K33" s="35">
        <f>IF(J33&gt;0,TRUNC(1000*J33/MAX($J33:$J41),2),0)</f>
        <v>959.3</v>
      </c>
    </row>
    <row r="34" spans="1:11" ht="12.75">
      <c r="A34">
        <v>4</v>
      </c>
      <c r="B34" s="3">
        <v>10</v>
      </c>
      <c r="C34" s="6" t="s">
        <v>54</v>
      </c>
      <c r="D34" s="6" t="s">
        <v>52</v>
      </c>
      <c r="E34" s="7">
        <v>80</v>
      </c>
      <c r="F34" s="74">
        <v>78</v>
      </c>
      <c r="G34" s="43">
        <v>4</v>
      </c>
      <c r="H34" s="44">
        <v>48</v>
      </c>
      <c r="I34" s="44">
        <v>95</v>
      </c>
      <c r="J34" s="4">
        <f t="shared" si="3"/>
        <v>383</v>
      </c>
      <c r="K34" s="35">
        <f>IF(J34&gt;0,TRUNC(1000*J34/MAX($J33:$J41),2),0)</f>
        <v>556.68</v>
      </c>
    </row>
    <row r="35" spans="1:11" ht="12.75">
      <c r="A35">
        <v>4</v>
      </c>
      <c r="B35" s="3">
        <v>11</v>
      </c>
      <c r="C35" t="s">
        <v>42</v>
      </c>
      <c r="D35" t="s">
        <v>43</v>
      </c>
      <c r="E35" s="7">
        <v>71</v>
      </c>
      <c r="F35" s="74">
        <v>73</v>
      </c>
      <c r="G35" s="44">
        <v>9</v>
      </c>
      <c r="H35" s="44">
        <v>43</v>
      </c>
      <c r="I35" s="44">
        <v>95</v>
      </c>
      <c r="J35" s="4">
        <f t="shared" si="3"/>
        <v>678</v>
      </c>
      <c r="K35" s="35">
        <f>IF(J35&gt;0,TRUNC(1000*J35/MAX($J33:$J41),2),0)</f>
        <v>985.46</v>
      </c>
    </row>
    <row r="36" spans="1:11" ht="12.75">
      <c r="A36">
        <v>4</v>
      </c>
      <c r="B36" s="9">
        <v>17</v>
      </c>
      <c r="C36" s="9" t="s">
        <v>46</v>
      </c>
      <c r="D36" s="9" t="s">
        <v>41</v>
      </c>
      <c r="E36" s="9">
        <v>74</v>
      </c>
      <c r="F36" s="74">
        <v>76</v>
      </c>
      <c r="G36" s="44">
        <v>5</v>
      </c>
      <c r="H36" s="44">
        <v>3</v>
      </c>
      <c r="I36" s="44">
        <v>75</v>
      </c>
      <c r="J36" s="4">
        <f t="shared" si="3"/>
        <v>378</v>
      </c>
      <c r="K36" s="35">
        <f>IF(J36&gt;0,TRUNC(1000*J36/MAX($J33:$J41),2),0)</f>
        <v>549.41</v>
      </c>
    </row>
    <row r="37" spans="1:11" ht="12.75">
      <c r="A37">
        <v>4</v>
      </c>
      <c r="B37" s="3">
        <v>23</v>
      </c>
      <c r="C37" t="s">
        <v>65</v>
      </c>
      <c r="D37" t="s">
        <v>52</v>
      </c>
      <c r="E37" s="7">
        <v>78</v>
      </c>
      <c r="F37" s="73">
        <v>80</v>
      </c>
      <c r="G37" s="44">
        <v>9</v>
      </c>
      <c r="H37" s="44">
        <v>48</v>
      </c>
      <c r="I37" s="44">
        <v>100</v>
      </c>
      <c r="J37" s="4">
        <f t="shared" si="3"/>
        <v>688</v>
      </c>
      <c r="K37" s="35">
        <f>IF(J37&gt;0,TRUNC(1000*J37/MAX($J33:$J41),2),0)</f>
        <v>1000</v>
      </c>
    </row>
    <row r="38" spans="1:11" ht="12.75">
      <c r="A38">
        <v>4</v>
      </c>
      <c r="B38" s="3">
        <v>29</v>
      </c>
      <c r="C38" t="s">
        <v>62</v>
      </c>
      <c r="D38" t="s">
        <v>41</v>
      </c>
      <c r="E38">
        <v>70</v>
      </c>
      <c r="F38" s="73">
        <v>64</v>
      </c>
      <c r="G38" s="44">
        <v>4</v>
      </c>
      <c r="H38" s="44">
        <v>46</v>
      </c>
      <c r="I38" s="44">
        <v>0</v>
      </c>
      <c r="J38" s="4">
        <f t="shared" si="3"/>
        <v>286</v>
      </c>
      <c r="K38" s="35">
        <f>IF(J38&gt;0,TRUNC(1000*J38/MAX($J33:$J41),2),0)</f>
        <v>415.69</v>
      </c>
    </row>
    <row r="39" spans="1:11" ht="12.75">
      <c r="A39">
        <v>4</v>
      </c>
      <c r="F39" s="74"/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1" ht="12.75">
      <c r="B42" s="3"/>
      <c r="F42" s="73"/>
      <c r="G42" s="44"/>
      <c r="H42" s="44"/>
      <c r="I42" s="44"/>
      <c r="J42" s="4"/>
      <c r="K42" s="5"/>
    </row>
    <row r="43" spans="1:11" ht="12.75">
      <c r="A43">
        <v>5</v>
      </c>
      <c r="B43" s="3">
        <v>5</v>
      </c>
      <c r="C43" s="3" t="s">
        <v>71</v>
      </c>
      <c r="D43" s="3" t="s">
        <v>72</v>
      </c>
      <c r="E43" s="3">
        <v>77</v>
      </c>
      <c r="F43" s="73">
        <v>65</v>
      </c>
      <c r="G43" s="42">
        <v>3</v>
      </c>
      <c r="H43" s="42">
        <v>16</v>
      </c>
      <c r="I43" s="42"/>
      <c r="J43" s="4">
        <f aca="true" t="shared" si="4" ref="J43:J51">G43*60+H43+I43</f>
        <v>196</v>
      </c>
      <c r="K43" s="35">
        <f>IF(J43&gt;0,TRUNC(1000*J43/MAX($J43:$J51),2),0)</f>
        <v>285.29</v>
      </c>
    </row>
    <row r="44" spans="1:11" ht="12.75">
      <c r="A44">
        <v>5</v>
      </c>
      <c r="B44" s="3">
        <v>6</v>
      </c>
      <c r="C44" s="6" t="s">
        <v>74</v>
      </c>
      <c r="D44" s="6" t="s">
        <v>41</v>
      </c>
      <c r="E44" s="7">
        <v>75</v>
      </c>
      <c r="F44" s="74">
        <v>72</v>
      </c>
      <c r="G44" s="43">
        <v>8</v>
      </c>
      <c r="H44" s="44">
        <v>26</v>
      </c>
      <c r="I44" s="44">
        <v>75</v>
      </c>
      <c r="J44" s="4">
        <f t="shared" si="4"/>
        <v>581</v>
      </c>
      <c r="K44" s="35">
        <f>IF(J44&gt;0,TRUNC(1000*J44/MAX($J43:$J51),2),0)</f>
        <v>845.7</v>
      </c>
    </row>
    <row r="45" spans="1:11" ht="12.75">
      <c r="A45">
        <v>5</v>
      </c>
      <c r="B45" s="3">
        <v>13</v>
      </c>
      <c r="C45" t="s">
        <v>50</v>
      </c>
      <c r="D45" t="s">
        <v>41</v>
      </c>
      <c r="E45" s="7">
        <v>72</v>
      </c>
      <c r="F45" s="74">
        <v>66</v>
      </c>
      <c r="G45" s="44">
        <v>6</v>
      </c>
      <c r="H45" s="44">
        <v>42</v>
      </c>
      <c r="I45" s="44"/>
      <c r="J45" s="4">
        <f t="shared" si="4"/>
        <v>402</v>
      </c>
      <c r="K45" s="35">
        <f>IF(J45&gt;0,TRUNC(1000*J45/MAX($J43:$J51),2),0)</f>
        <v>585.15</v>
      </c>
    </row>
    <row r="46" spans="1:11" ht="12.75">
      <c r="A46">
        <v>5</v>
      </c>
      <c r="B46" s="9">
        <v>20</v>
      </c>
      <c r="C46" s="9" t="s">
        <v>60</v>
      </c>
      <c r="D46" s="9" t="s">
        <v>41</v>
      </c>
      <c r="E46" s="9">
        <v>74</v>
      </c>
      <c r="F46" s="74">
        <v>66</v>
      </c>
      <c r="G46" s="44">
        <v>9</v>
      </c>
      <c r="H46" s="44">
        <v>43</v>
      </c>
      <c r="I46" s="44">
        <v>100</v>
      </c>
      <c r="J46" s="4">
        <f t="shared" si="4"/>
        <v>683</v>
      </c>
      <c r="K46" s="35">
        <f>IF(J46&gt;0,TRUNC(1000*J46/MAX($J43:$J51),2),0)</f>
        <v>994.17</v>
      </c>
    </row>
    <row r="47" spans="1:11" ht="12.75">
      <c r="A47">
        <v>5</v>
      </c>
      <c r="B47" s="3">
        <v>21</v>
      </c>
      <c r="C47" t="s">
        <v>55</v>
      </c>
      <c r="D47" t="s">
        <v>52</v>
      </c>
      <c r="E47" s="7">
        <v>66</v>
      </c>
      <c r="F47" s="73">
        <v>74</v>
      </c>
      <c r="G47" s="44">
        <v>9</v>
      </c>
      <c r="H47" s="44">
        <v>47</v>
      </c>
      <c r="I47" s="44">
        <v>100</v>
      </c>
      <c r="J47" s="4">
        <f t="shared" si="4"/>
        <v>687</v>
      </c>
      <c r="K47" s="35">
        <f>IF(J47&gt;0,TRUNC(1000*J47/MAX($J43:$J51),2),0)</f>
        <v>1000</v>
      </c>
    </row>
    <row r="48" spans="1:11" ht="12.75">
      <c r="A48">
        <v>5</v>
      </c>
      <c r="B48" s="3">
        <v>30</v>
      </c>
      <c r="F48" s="73"/>
      <c r="G48" s="44"/>
      <c r="H48" s="44"/>
      <c r="I48" s="44"/>
      <c r="J48" s="4">
        <f t="shared" si="4"/>
        <v>0</v>
      </c>
      <c r="K48" s="35">
        <f>IF(J48&gt;0,TRUNC(1000*J48/MAX($J43:$J51),2),0)</f>
        <v>0</v>
      </c>
    </row>
    <row r="49" spans="1:11" ht="12.75">
      <c r="A49">
        <v>5</v>
      </c>
      <c r="F49" s="7"/>
      <c r="G49" s="44"/>
      <c r="H49" s="44"/>
      <c r="I49" s="44"/>
      <c r="J49" s="4">
        <f t="shared" si="4"/>
        <v>0</v>
      </c>
      <c r="K49" s="35">
        <f>IF(J49&gt;0,TRUNC(1000*J49/MAX($J43:$J51),2),0)</f>
        <v>0</v>
      </c>
    </row>
    <row r="50" spans="1:11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</row>
    <row r="51" spans="1:11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3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982.58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567.44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1000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>
        <v>4</v>
      </c>
      <c r="C103" t="s">
        <v>69</v>
      </c>
      <c r="D103" t="s">
        <v>73</v>
      </c>
      <c r="E103">
        <v>77</v>
      </c>
      <c r="F103">
        <v>64</v>
      </c>
      <c r="G103" s="24">
        <v>959.3</v>
      </c>
      <c r="H103" s="23"/>
      <c r="I103" s="23"/>
      <c r="J103" s="3"/>
      <c r="K103" s="56"/>
    </row>
    <row r="104" spans="2:11" ht="12.75">
      <c r="B104">
        <v>5</v>
      </c>
      <c r="C104" t="s">
        <v>71</v>
      </c>
      <c r="D104" t="s">
        <v>72</v>
      </c>
      <c r="E104">
        <v>77</v>
      </c>
      <c r="F104">
        <v>65</v>
      </c>
      <c r="G104" s="24">
        <v>285.29</v>
      </c>
      <c r="H104" s="23"/>
      <c r="I104" s="23"/>
      <c r="J104" s="3"/>
      <c r="K104" s="56"/>
    </row>
    <row r="105" spans="2:11" ht="12.75">
      <c r="B105">
        <v>6</v>
      </c>
      <c r="C105" t="s">
        <v>74</v>
      </c>
      <c r="D105" t="s">
        <v>41</v>
      </c>
      <c r="E105">
        <v>75</v>
      </c>
      <c r="F105">
        <v>72</v>
      </c>
      <c r="G105" s="24">
        <v>845.7</v>
      </c>
      <c r="H105" s="23"/>
      <c r="I105" s="23"/>
      <c r="J105" s="3"/>
      <c r="K105" s="56"/>
    </row>
    <row r="106" spans="2:11" ht="12.75">
      <c r="B106" s="3">
        <v>7</v>
      </c>
      <c r="C106" s="3" t="s">
        <v>51</v>
      </c>
      <c r="D106" s="3" t="s">
        <v>52</v>
      </c>
      <c r="E106" s="3">
        <v>79</v>
      </c>
      <c r="F106" s="3">
        <v>65</v>
      </c>
      <c r="G106" s="23">
        <v>997.09</v>
      </c>
      <c r="H106" s="23"/>
      <c r="I106" s="23"/>
      <c r="J106" s="3"/>
      <c r="K106" s="56"/>
    </row>
    <row r="107" spans="2:11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614.36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501.51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556.68</v>
      </c>
    </row>
    <row r="110" spans="2:7" ht="12.75">
      <c r="B110">
        <v>11</v>
      </c>
      <c r="C110" t="s">
        <v>42</v>
      </c>
      <c r="D110" t="s">
        <v>43</v>
      </c>
      <c r="E110">
        <v>71</v>
      </c>
      <c r="F110">
        <v>73</v>
      </c>
      <c r="G110" s="24">
        <v>985.46</v>
      </c>
    </row>
    <row r="111" spans="2:7" ht="12.75">
      <c r="B111" s="3">
        <v>12</v>
      </c>
      <c r="C111" s="3"/>
      <c r="D111" s="3"/>
      <c r="E111" s="7"/>
      <c r="F111" s="7"/>
      <c r="G111" s="26">
        <v>0</v>
      </c>
    </row>
    <row r="112" spans="2:7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585.15</v>
      </c>
    </row>
    <row r="113" spans="2:7" ht="12.75">
      <c r="B113">
        <v>14</v>
      </c>
      <c r="C113" t="s">
        <v>70</v>
      </c>
      <c r="D113" t="s">
        <v>53</v>
      </c>
      <c r="E113">
        <v>71</v>
      </c>
      <c r="F113">
        <v>80</v>
      </c>
      <c r="G113" s="24">
        <v>568.91</v>
      </c>
    </row>
    <row r="114" spans="2:7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597.26</v>
      </c>
    </row>
    <row r="115" spans="2:7" ht="12.75">
      <c r="B115">
        <v>16</v>
      </c>
      <c r="C115" t="s">
        <v>68</v>
      </c>
      <c r="D115" t="s">
        <v>41</v>
      </c>
      <c r="E115">
        <v>68</v>
      </c>
      <c r="F115">
        <v>67</v>
      </c>
      <c r="G115" s="24">
        <v>659.57</v>
      </c>
    </row>
    <row r="116" spans="2:7" ht="12.75">
      <c r="B116">
        <v>17</v>
      </c>
      <c r="C116" t="s">
        <v>46</v>
      </c>
      <c r="D116" t="s">
        <v>41</v>
      </c>
      <c r="E116">
        <v>74</v>
      </c>
      <c r="F116">
        <v>76</v>
      </c>
      <c r="G116" s="24">
        <v>549.41</v>
      </c>
    </row>
    <row r="117" spans="2:7" ht="12.75">
      <c r="B117">
        <v>18</v>
      </c>
      <c r="G117" s="24">
        <v>0</v>
      </c>
    </row>
    <row r="118" spans="2:7" ht="12.75">
      <c r="B118" s="3">
        <v>19</v>
      </c>
      <c r="C118" s="3" t="s">
        <v>61</v>
      </c>
      <c r="D118" s="3" t="s">
        <v>41</v>
      </c>
      <c r="E118" s="3">
        <v>74</v>
      </c>
      <c r="F118" s="3">
        <v>72</v>
      </c>
      <c r="G118" s="23">
        <v>989.84</v>
      </c>
    </row>
    <row r="119" spans="2:7" ht="12.75">
      <c r="B119">
        <v>20</v>
      </c>
      <c r="C119" t="s">
        <v>60</v>
      </c>
      <c r="D119" t="s">
        <v>41</v>
      </c>
      <c r="E119">
        <v>74</v>
      </c>
      <c r="F119">
        <v>66</v>
      </c>
      <c r="G119" s="24">
        <v>994.17</v>
      </c>
    </row>
    <row r="120" spans="2:7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1000</v>
      </c>
    </row>
    <row r="121" spans="2:7" ht="12.75">
      <c r="B121">
        <v>22</v>
      </c>
      <c r="C121" t="s">
        <v>64</v>
      </c>
      <c r="D121" t="s">
        <v>52</v>
      </c>
      <c r="E121">
        <v>63</v>
      </c>
      <c r="F121">
        <v>67</v>
      </c>
      <c r="G121" s="24">
        <v>1000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1000</v>
      </c>
    </row>
    <row r="123" spans="2:7" ht="12.75">
      <c r="B123">
        <v>24</v>
      </c>
      <c r="G123" s="24">
        <v>0</v>
      </c>
    </row>
    <row r="124" spans="2:7" ht="12.75">
      <c r="B124" s="3">
        <v>25</v>
      </c>
      <c r="C124" s="3" t="s">
        <v>57</v>
      </c>
      <c r="D124" s="3" t="s">
        <v>41</v>
      </c>
      <c r="E124" s="3">
        <v>63</v>
      </c>
      <c r="F124" s="3">
        <v>68</v>
      </c>
      <c r="G124" s="23">
        <v>985.48</v>
      </c>
    </row>
    <row r="125" spans="2:7" ht="12.75">
      <c r="B125" s="3">
        <v>26</v>
      </c>
      <c r="C125" s="3" t="s">
        <v>58</v>
      </c>
      <c r="D125" s="3" t="s">
        <v>59</v>
      </c>
      <c r="E125" s="3">
        <v>62</v>
      </c>
      <c r="F125" s="3">
        <v>66</v>
      </c>
      <c r="G125" s="23">
        <v>1000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429.61</v>
      </c>
    </row>
    <row r="127" spans="2:7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699.08</v>
      </c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561.04</v>
      </c>
    </row>
    <row r="129" spans="2:7" ht="12.75">
      <c r="B129">
        <v>30</v>
      </c>
      <c r="G129" s="24">
        <v>0</v>
      </c>
    </row>
    <row r="130" spans="2:7" ht="12.75">
      <c r="B130" s="3"/>
      <c r="C130" s="3"/>
      <c r="D130" s="3"/>
      <c r="E130" s="3"/>
      <c r="F130" s="3"/>
      <c r="G130" s="23">
        <v>0</v>
      </c>
    </row>
    <row r="131" spans="2:7" ht="12.75">
      <c r="B131" s="3"/>
      <c r="C131" s="3"/>
      <c r="D131" s="3"/>
      <c r="E131" s="3"/>
      <c r="F131" s="3"/>
      <c r="G131" s="23">
        <v>0</v>
      </c>
    </row>
    <row r="132" ht="12.75">
      <c r="G132" s="24">
        <v>0</v>
      </c>
    </row>
    <row r="134" ht="12.75">
      <c r="G134" s="24">
        <v>0</v>
      </c>
    </row>
    <row r="135" ht="12.75">
      <c r="G135" s="24">
        <v>0</v>
      </c>
    </row>
    <row r="136" ht="12.75">
      <c r="G136" s="24">
        <v>0</v>
      </c>
    </row>
    <row r="138" ht="12.75">
      <c r="G138" s="24">
        <v>0</v>
      </c>
    </row>
    <row r="139" ht="12.75">
      <c r="G139" s="24">
        <v>0</v>
      </c>
    </row>
    <row r="140" ht="12.75">
      <c r="G140" s="24">
        <v>0</v>
      </c>
    </row>
    <row r="142" ht="12.75">
      <c r="G142" s="24">
        <v>0</v>
      </c>
    </row>
    <row r="143" ht="12.75">
      <c r="G143" s="24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322">
    <pageSetUpPr fitToPage="1"/>
  </sheetPr>
  <dimension ref="A1:IV148"/>
  <sheetViews>
    <sheetView showZeros="0" zoomScale="86" zoomScaleNormal="86" workbookViewId="0" topLeftCell="A1">
      <pane ySplit="2" topLeftCell="BM18" activePane="bottomLeft" state="frozen"/>
      <selection pane="topLeft" activeCell="D13" sqref="D13"/>
      <selection pane="bottomLeft" activeCell="N46" sqref="N46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1</v>
      </c>
      <c r="C3" s="3" t="s">
        <v>48</v>
      </c>
      <c r="D3" s="3" t="s">
        <v>44</v>
      </c>
      <c r="E3" s="3">
        <v>77</v>
      </c>
      <c r="F3" s="73">
        <v>70</v>
      </c>
      <c r="G3" s="42">
        <v>9</v>
      </c>
      <c r="H3" s="42">
        <v>46</v>
      </c>
      <c r="I3" s="42">
        <v>100</v>
      </c>
      <c r="J3" s="4">
        <f aca="true" t="shared" si="0" ref="J3:J11">G3*60+H3+I3</f>
        <v>686</v>
      </c>
      <c r="K3" s="35">
        <f>IF(J3&gt;0,TRUNC(1000*J3/MAX($J3:$J11),2),0)</f>
        <v>995.64</v>
      </c>
    </row>
    <row r="4" spans="1:11" ht="12.75">
      <c r="A4">
        <v>1</v>
      </c>
      <c r="B4" s="3">
        <v>8</v>
      </c>
      <c r="C4" s="6" t="s">
        <v>56</v>
      </c>
      <c r="D4" s="6" t="s">
        <v>52</v>
      </c>
      <c r="E4" s="7">
        <v>80</v>
      </c>
      <c r="F4" s="74">
        <v>73</v>
      </c>
      <c r="G4" s="43">
        <v>9</v>
      </c>
      <c r="H4" s="44">
        <v>49</v>
      </c>
      <c r="I4" s="44">
        <v>100</v>
      </c>
      <c r="J4" s="4">
        <f t="shared" si="0"/>
        <v>689</v>
      </c>
      <c r="K4" s="35">
        <f>IF(J4&gt;0,TRUNC(1000*J4/MAX($J3:$J11),2),0)</f>
        <v>1000</v>
      </c>
    </row>
    <row r="5" spans="1:11" ht="12.75">
      <c r="A5">
        <v>1</v>
      </c>
      <c r="B5" s="3">
        <v>15</v>
      </c>
      <c r="C5" t="s">
        <v>45</v>
      </c>
      <c r="D5" t="s">
        <v>43</v>
      </c>
      <c r="E5" s="7">
        <v>69</v>
      </c>
      <c r="F5" s="74">
        <v>75</v>
      </c>
      <c r="G5" s="44">
        <v>8</v>
      </c>
      <c r="H5" s="44">
        <v>42</v>
      </c>
      <c r="I5" s="44">
        <v>85</v>
      </c>
      <c r="J5" s="4">
        <f t="shared" si="0"/>
        <v>607</v>
      </c>
      <c r="K5" s="35">
        <f>IF(J5&gt;0,TRUNC(1000*J5/MAX($J3:$J11),2),0)</f>
        <v>880.98</v>
      </c>
    </row>
    <row r="6" spans="1:11" ht="12.75">
      <c r="A6">
        <v>1</v>
      </c>
      <c r="B6" s="9">
        <v>17</v>
      </c>
      <c r="C6" s="9" t="s">
        <v>46</v>
      </c>
      <c r="D6" s="9" t="s">
        <v>41</v>
      </c>
      <c r="E6" s="9">
        <v>74</v>
      </c>
      <c r="F6" s="74">
        <v>76</v>
      </c>
      <c r="G6" s="44">
        <v>1</v>
      </c>
      <c r="H6" s="44">
        <v>20</v>
      </c>
      <c r="I6" s="44">
        <v>0</v>
      </c>
      <c r="J6" s="4">
        <f t="shared" si="0"/>
        <v>80</v>
      </c>
      <c r="K6" s="35">
        <f>IF(J6&gt;0,TRUNC(1000*J6/MAX($J3:$J11),2),0)</f>
        <v>116.11</v>
      </c>
    </row>
    <row r="7" spans="1:11" ht="12.75">
      <c r="A7">
        <v>1</v>
      </c>
      <c r="B7" s="3">
        <v>24</v>
      </c>
      <c r="E7" s="7"/>
      <c r="F7" s="73"/>
      <c r="G7" s="44"/>
      <c r="H7" s="44"/>
      <c r="I7" s="44"/>
      <c r="J7" s="4">
        <f t="shared" si="0"/>
        <v>0</v>
      </c>
      <c r="K7" s="35">
        <f>IF(J7&gt;0,TRUNC(1000*J7/MAX($J3:$J11),2),0)</f>
        <v>0</v>
      </c>
    </row>
    <row r="8" spans="1:11" ht="12.75">
      <c r="A8">
        <v>1</v>
      </c>
      <c r="B8" s="3">
        <v>26</v>
      </c>
      <c r="C8" t="s">
        <v>58</v>
      </c>
      <c r="D8" t="s">
        <v>59</v>
      </c>
      <c r="E8">
        <v>62</v>
      </c>
      <c r="F8" s="73">
        <v>66</v>
      </c>
      <c r="G8" s="44">
        <v>9</v>
      </c>
      <c r="H8" s="44">
        <v>49</v>
      </c>
      <c r="I8" s="44">
        <v>80</v>
      </c>
      <c r="J8" s="4">
        <f t="shared" si="0"/>
        <v>669</v>
      </c>
      <c r="K8" s="35">
        <f>IF(J8&gt;0,TRUNC(1000*J8/MAX($J3:$J11),2),0)</f>
        <v>970.97</v>
      </c>
    </row>
    <row r="9" spans="1:11" ht="12.75">
      <c r="A9">
        <v>1</v>
      </c>
      <c r="F9" s="74"/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2</v>
      </c>
      <c r="C13" s="3" t="s">
        <v>47</v>
      </c>
      <c r="D13" s="3" t="s">
        <v>44</v>
      </c>
      <c r="E13" s="3">
        <v>77</v>
      </c>
      <c r="F13" s="73">
        <v>70</v>
      </c>
      <c r="G13" s="42">
        <v>9</v>
      </c>
      <c r="H13" s="42">
        <v>46</v>
      </c>
      <c r="I13" s="42">
        <v>100</v>
      </c>
      <c r="J13" s="4">
        <f aca="true" t="shared" si="1" ref="J13:J21">G13*60+H13+I13</f>
        <v>686</v>
      </c>
      <c r="K13" s="35">
        <f>IF(J13&gt;0,TRUNC(1000*J13/MAX($J13:$J21),2),0)</f>
        <v>1000</v>
      </c>
    </row>
    <row r="14" spans="1:11" ht="12.75">
      <c r="A14">
        <v>2</v>
      </c>
      <c r="B14" s="3">
        <v>9</v>
      </c>
      <c r="C14" s="6" t="s">
        <v>63</v>
      </c>
      <c r="D14" s="6" t="s">
        <v>41</v>
      </c>
      <c r="E14" s="7">
        <v>80</v>
      </c>
      <c r="F14" s="74">
        <v>78</v>
      </c>
      <c r="G14" s="43">
        <v>6</v>
      </c>
      <c r="H14" s="44">
        <v>48</v>
      </c>
      <c r="I14" s="44">
        <v>0</v>
      </c>
      <c r="J14" s="4">
        <f t="shared" si="1"/>
        <v>408</v>
      </c>
      <c r="K14" s="35">
        <f>IF(J14&gt;0,TRUNC(1000*J14/MAX($J13:$J21),2),0)</f>
        <v>594.75</v>
      </c>
    </row>
    <row r="15" spans="1:11" ht="12.75">
      <c r="A15">
        <v>2</v>
      </c>
      <c r="B15" s="3">
        <v>11</v>
      </c>
      <c r="C15" t="s">
        <v>42</v>
      </c>
      <c r="D15" t="s">
        <v>43</v>
      </c>
      <c r="E15" s="7">
        <v>71</v>
      </c>
      <c r="F15" s="74">
        <v>73</v>
      </c>
      <c r="G15" s="44">
        <v>9</v>
      </c>
      <c r="H15" s="44">
        <v>44</v>
      </c>
      <c r="I15" s="44">
        <v>100</v>
      </c>
      <c r="J15" s="4">
        <f t="shared" si="1"/>
        <v>684</v>
      </c>
      <c r="K15" s="35">
        <f>IF(J15&gt;0,TRUNC(1000*J15/MAX($J13:$J21),2),0)</f>
        <v>997.08</v>
      </c>
    </row>
    <row r="16" spans="1:11" ht="12.75">
      <c r="A16">
        <v>2</v>
      </c>
      <c r="B16" s="9">
        <v>18</v>
      </c>
      <c r="C16" s="9"/>
      <c r="D16" s="9"/>
      <c r="E16" s="9"/>
      <c r="F16" s="74"/>
      <c r="G16" s="44"/>
      <c r="H16" s="44"/>
      <c r="I16" s="44"/>
      <c r="J16" s="4">
        <f t="shared" si="1"/>
        <v>0</v>
      </c>
      <c r="K16" s="35">
        <f>IF(J16&gt;0,TRUNC(1000*J16/MAX($J13:$J21),2),0)</f>
        <v>0</v>
      </c>
    </row>
    <row r="17" spans="1:11" ht="12.75">
      <c r="A17">
        <v>2</v>
      </c>
      <c r="B17" s="3">
        <v>25</v>
      </c>
      <c r="C17" t="s">
        <v>57</v>
      </c>
      <c r="D17" t="s">
        <v>41</v>
      </c>
      <c r="E17" s="7">
        <v>63</v>
      </c>
      <c r="F17" s="73">
        <v>68</v>
      </c>
      <c r="G17" s="44">
        <v>9</v>
      </c>
      <c r="H17" s="44">
        <v>48</v>
      </c>
      <c r="I17" s="44">
        <v>90</v>
      </c>
      <c r="J17" s="4">
        <f t="shared" si="1"/>
        <v>678</v>
      </c>
      <c r="K17" s="35">
        <f>IF(J17&gt;0,TRUNC(1000*J17/MAX($J13:$J21),2),0)</f>
        <v>988.33</v>
      </c>
    </row>
    <row r="18" spans="1:11" ht="12.75">
      <c r="A18">
        <v>2</v>
      </c>
      <c r="B18" s="3">
        <v>27</v>
      </c>
      <c r="C18" t="s">
        <v>66</v>
      </c>
      <c r="D18" t="s">
        <v>59</v>
      </c>
      <c r="E18">
        <v>76</v>
      </c>
      <c r="F18" s="73">
        <v>63</v>
      </c>
      <c r="G18" s="44">
        <v>7</v>
      </c>
      <c r="H18" s="44">
        <v>33</v>
      </c>
      <c r="I18" s="44">
        <v>100</v>
      </c>
      <c r="J18" s="4">
        <f t="shared" si="1"/>
        <v>553</v>
      </c>
      <c r="K18" s="35">
        <f>IF(J18&gt;0,TRUNC(1000*J18/MAX($J13:$J21),2),0)</f>
        <v>806.12</v>
      </c>
    </row>
    <row r="19" spans="1:11" ht="12.75">
      <c r="A19">
        <v>2</v>
      </c>
      <c r="F19" s="74"/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3">
        <v>3</v>
      </c>
      <c r="C23" s="3" t="s">
        <v>49</v>
      </c>
      <c r="D23" s="3" t="s">
        <v>44</v>
      </c>
      <c r="E23" s="3">
        <v>67</v>
      </c>
      <c r="F23" s="73">
        <v>74</v>
      </c>
      <c r="G23" s="42">
        <v>9</v>
      </c>
      <c r="H23" s="42">
        <v>40</v>
      </c>
      <c r="I23" s="42">
        <v>95</v>
      </c>
      <c r="J23" s="4">
        <f aca="true" t="shared" si="2" ref="J23:J31">G23*60+H23+I23</f>
        <v>675</v>
      </c>
      <c r="K23" s="35">
        <f>IF(J23&gt;0,TRUNC(1000*J23/MAX($J23:$J31),2),0)</f>
        <v>994.1</v>
      </c>
    </row>
    <row r="24" spans="1:11" ht="12.75">
      <c r="A24">
        <v>3</v>
      </c>
      <c r="B24" s="3">
        <v>10</v>
      </c>
      <c r="C24" s="6" t="s">
        <v>54</v>
      </c>
      <c r="D24" s="6" t="s">
        <v>52</v>
      </c>
      <c r="E24" s="7">
        <v>80</v>
      </c>
      <c r="F24" s="74">
        <v>78</v>
      </c>
      <c r="G24" s="43">
        <v>9</v>
      </c>
      <c r="H24" s="44">
        <v>43</v>
      </c>
      <c r="I24" s="44">
        <v>95</v>
      </c>
      <c r="J24" s="4">
        <f t="shared" si="2"/>
        <v>678</v>
      </c>
      <c r="K24" s="35">
        <f>IF(J24&gt;0,TRUNC(1000*J24/MAX($J23:$J31),2),0)</f>
        <v>998.52</v>
      </c>
    </row>
    <row r="25" spans="1:11" ht="12.75">
      <c r="A25">
        <v>3</v>
      </c>
      <c r="B25" s="3">
        <v>12</v>
      </c>
      <c r="E25" s="7"/>
      <c r="F25" s="74"/>
      <c r="G25" s="44"/>
      <c r="H25" s="44"/>
      <c r="I25" s="44"/>
      <c r="J25" s="4">
        <f t="shared" si="2"/>
        <v>0</v>
      </c>
      <c r="K25" s="35">
        <f>IF(J25&gt;0,TRUNC(1000*J25/MAX($J23:$J31),2),0)</f>
        <v>0</v>
      </c>
    </row>
    <row r="26" spans="1:11" ht="12.75">
      <c r="A26">
        <v>3</v>
      </c>
      <c r="B26" s="9">
        <v>19</v>
      </c>
      <c r="C26" s="9" t="s">
        <v>61</v>
      </c>
      <c r="D26" s="9" t="s">
        <v>41</v>
      </c>
      <c r="E26" s="9">
        <v>74</v>
      </c>
      <c r="F26" s="74">
        <v>72</v>
      </c>
      <c r="G26" s="44">
        <v>9</v>
      </c>
      <c r="H26" s="44">
        <v>44</v>
      </c>
      <c r="I26" s="44">
        <v>95</v>
      </c>
      <c r="J26" s="4">
        <f t="shared" si="2"/>
        <v>679</v>
      </c>
      <c r="K26" s="35">
        <f>IF(J26&gt;0,TRUNC(1000*J26/MAX($J23:$J31),2),0)</f>
        <v>1000</v>
      </c>
    </row>
    <row r="27" spans="1:11" ht="12.75">
      <c r="A27">
        <v>3</v>
      </c>
      <c r="B27" s="3">
        <v>21</v>
      </c>
      <c r="C27" t="s">
        <v>55</v>
      </c>
      <c r="D27" t="s">
        <v>52</v>
      </c>
      <c r="E27" s="7">
        <v>66</v>
      </c>
      <c r="F27" s="73">
        <v>74</v>
      </c>
      <c r="G27" s="44">
        <v>9</v>
      </c>
      <c r="H27" s="44">
        <v>49</v>
      </c>
      <c r="I27" s="44">
        <v>90</v>
      </c>
      <c r="J27" s="4">
        <f t="shared" si="2"/>
        <v>679</v>
      </c>
      <c r="K27" s="35">
        <f>IF(J27&gt;0,TRUNC(1000*J27/MAX($J23:$J31),2),0)</f>
        <v>1000</v>
      </c>
    </row>
    <row r="28" spans="1:11" ht="12.75">
      <c r="A28">
        <v>3</v>
      </c>
      <c r="B28" s="3">
        <v>28</v>
      </c>
      <c r="C28" t="s">
        <v>67</v>
      </c>
      <c r="D28" t="s">
        <v>59</v>
      </c>
      <c r="E28">
        <v>62</v>
      </c>
      <c r="F28" s="73">
        <v>77</v>
      </c>
      <c r="G28" s="44">
        <v>9</v>
      </c>
      <c r="H28" s="44">
        <v>47</v>
      </c>
      <c r="I28" s="44">
        <v>90</v>
      </c>
      <c r="J28" s="4">
        <f t="shared" si="2"/>
        <v>677</v>
      </c>
      <c r="K28" s="35">
        <f>IF(J28&gt;0,TRUNC(1000*J28/MAX($J23:$J31),2),0)</f>
        <v>997.05</v>
      </c>
    </row>
    <row r="29" spans="1:11" ht="12.75">
      <c r="A29">
        <v>3</v>
      </c>
      <c r="F29" s="74"/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B30" s="3"/>
      <c r="C30" s="3"/>
      <c r="D30" s="3"/>
      <c r="E30" s="3"/>
      <c r="F30" s="73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4</v>
      </c>
      <c r="C33" s="3" t="s">
        <v>69</v>
      </c>
      <c r="D33" s="3" t="s">
        <v>73</v>
      </c>
      <c r="E33" s="3">
        <v>77</v>
      </c>
      <c r="F33" s="73">
        <v>64</v>
      </c>
      <c r="G33" s="42">
        <v>1</v>
      </c>
      <c r="H33" s="42">
        <v>43</v>
      </c>
      <c r="I33" s="42">
        <v>95</v>
      </c>
      <c r="J33" s="4">
        <f aca="true" t="shared" si="3" ref="J33:J41">G33*60+H33+I33</f>
        <v>198</v>
      </c>
      <c r="K33" s="35">
        <f>IF(J33&gt;0,TRUNC(1000*J33/MAX($J33:$J41),2),0)</f>
        <v>290.32</v>
      </c>
    </row>
    <row r="34" spans="1:11" ht="12.75">
      <c r="A34">
        <v>4</v>
      </c>
      <c r="B34" s="3">
        <v>6</v>
      </c>
      <c r="C34" s="6" t="s">
        <v>74</v>
      </c>
      <c r="D34" s="6" t="s">
        <v>41</v>
      </c>
      <c r="E34" s="7">
        <v>75</v>
      </c>
      <c r="F34" s="74">
        <v>72</v>
      </c>
      <c r="G34" s="43">
        <v>9</v>
      </c>
      <c r="H34" s="44">
        <v>42</v>
      </c>
      <c r="I34" s="44">
        <v>0</v>
      </c>
      <c r="J34" s="4">
        <f t="shared" si="3"/>
        <v>582</v>
      </c>
      <c r="K34" s="35">
        <f>IF(J34&gt;0,TRUNC(1000*J34/MAX($J33:$J41),2),0)</f>
        <v>853.37</v>
      </c>
    </row>
    <row r="35" spans="1:11" ht="12.75">
      <c r="A35">
        <v>4</v>
      </c>
      <c r="B35" s="3">
        <v>13</v>
      </c>
      <c r="C35" t="s">
        <v>50</v>
      </c>
      <c r="D35" t="s">
        <v>41</v>
      </c>
      <c r="E35" s="7">
        <v>72</v>
      </c>
      <c r="F35" s="74">
        <v>66</v>
      </c>
      <c r="G35" s="44">
        <v>2</v>
      </c>
      <c r="H35" s="44">
        <v>15</v>
      </c>
      <c r="I35" s="44">
        <v>85</v>
      </c>
      <c r="J35" s="4">
        <f t="shared" si="3"/>
        <v>220</v>
      </c>
      <c r="K35" s="35">
        <f>IF(J35&gt;0,TRUNC(1000*J35/MAX($J33:$J41),2),0)</f>
        <v>322.58</v>
      </c>
    </row>
    <row r="36" spans="1:11" ht="12.75">
      <c r="A36">
        <v>4</v>
      </c>
      <c r="B36" s="9">
        <v>20</v>
      </c>
      <c r="C36" s="9" t="s">
        <v>60</v>
      </c>
      <c r="D36" s="9" t="s">
        <v>41</v>
      </c>
      <c r="E36" s="9">
        <v>74</v>
      </c>
      <c r="F36" s="74">
        <v>66</v>
      </c>
      <c r="G36" s="44">
        <v>9</v>
      </c>
      <c r="H36" s="44">
        <v>42</v>
      </c>
      <c r="I36" s="44">
        <v>100</v>
      </c>
      <c r="J36" s="4">
        <f t="shared" si="3"/>
        <v>682</v>
      </c>
      <c r="K36" s="35">
        <f>IF(J36&gt;0,TRUNC(1000*J36/MAX($J33:$J41),2),0)</f>
        <v>1000</v>
      </c>
    </row>
    <row r="37" spans="1:11" ht="12.75">
      <c r="A37">
        <v>4</v>
      </c>
      <c r="B37" s="3">
        <v>22</v>
      </c>
      <c r="C37" t="s">
        <v>64</v>
      </c>
      <c r="D37" t="s">
        <v>52</v>
      </c>
      <c r="E37" s="7">
        <v>63</v>
      </c>
      <c r="F37" s="73">
        <v>67</v>
      </c>
      <c r="G37" s="44">
        <v>9</v>
      </c>
      <c r="H37" s="44">
        <v>50</v>
      </c>
      <c r="I37" s="44">
        <v>90</v>
      </c>
      <c r="J37" s="4">
        <f t="shared" si="3"/>
        <v>680</v>
      </c>
      <c r="K37" s="35">
        <f>IF(J37&gt;0,TRUNC(1000*J37/MAX($J33:$J41),2),0)</f>
        <v>997.06</v>
      </c>
    </row>
    <row r="38" spans="1:11" ht="12.75">
      <c r="A38">
        <v>4</v>
      </c>
      <c r="B38" s="3">
        <v>29</v>
      </c>
      <c r="C38" t="s">
        <v>62</v>
      </c>
      <c r="D38" t="s">
        <v>41</v>
      </c>
      <c r="E38">
        <v>70</v>
      </c>
      <c r="F38" s="73">
        <v>64</v>
      </c>
      <c r="G38" s="44">
        <v>3</v>
      </c>
      <c r="H38" s="44">
        <v>56</v>
      </c>
      <c r="I38" s="44">
        <v>0</v>
      </c>
      <c r="J38" s="4">
        <f t="shared" si="3"/>
        <v>236</v>
      </c>
      <c r="K38" s="35">
        <f>IF(J38&gt;0,TRUNC(1000*J38/MAX($J33:$J41),2),0)</f>
        <v>346.04</v>
      </c>
    </row>
    <row r="39" spans="1:11" ht="12.75">
      <c r="A39">
        <v>4</v>
      </c>
      <c r="F39" s="74"/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1" ht="12.75">
      <c r="B42" s="3"/>
      <c r="F42" s="73"/>
      <c r="G42" s="44"/>
      <c r="H42" s="44"/>
      <c r="I42" s="44"/>
      <c r="J42" s="4"/>
      <c r="K42" s="5"/>
    </row>
    <row r="43" spans="1:11" ht="12.75">
      <c r="A43">
        <v>5</v>
      </c>
      <c r="B43" s="3">
        <v>5</v>
      </c>
      <c r="C43" s="3" t="s">
        <v>71</v>
      </c>
      <c r="D43" s="3" t="s">
        <v>72</v>
      </c>
      <c r="E43" s="3">
        <v>77</v>
      </c>
      <c r="F43" s="73">
        <v>65</v>
      </c>
      <c r="G43" s="42">
        <v>9</v>
      </c>
      <c r="H43" s="42">
        <v>40</v>
      </c>
      <c r="I43" s="42">
        <v>0</v>
      </c>
      <c r="J43" s="4">
        <f aca="true" t="shared" si="4" ref="J43:J51">G43*60+H43+I43</f>
        <v>580</v>
      </c>
      <c r="K43" s="35">
        <f>IF(J43&gt;0,TRUNC(1000*J43/MAX($J43:$J51),2),0)</f>
        <v>843.02</v>
      </c>
    </row>
    <row r="44" spans="1:11" ht="12.75">
      <c r="A44">
        <v>5</v>
      </c>
      <c r="B44" s="3">
        <v>7</v>
      </c>
      <c r="C44" s="6" t="s">
        <v>51</v>
      </c>
      <c r="D44" s="6" t="s">
        <v>52</v>
      </c>
      <c r="E44" s="7">
        <v>79</v>
      </c>
      <c r="F44" s="74">
        <v>65</v>
      </c>
      <c r="G44" s="43">
        <v>9</v>
      </c>
      <c r="H44" s="44">
        <v>48</v>
      </c>
      <c r="I44" s="44">
        <v>100</v>
      </c>
      <c r="J44" s="4">
        <f t="shared" si="4"/>
        <v>688</v>
      </c>
      <c r="K44" s="35">
        <f>IF(J44&gt;0,TRUNC(1000*J44/MAX($J43:$J51),2),0)</f>
        <v>1000</v>
      </c>
    </row>
    <row r="45" spans="1:11" ht="12.75">
      <c r="A45">
        <v>5</v>
      </c>
      <c r="B45" s="3">
        <v>14</v>
      </c>
      <c r="C45" t="s">
        <v>70</v>
      </c>
      <c r="D45" t="s">
        <v>53</v>
      </c>
      <c r="E45" s="7">
        <v>71</v>
      </c>
      <c r="F45" s="74">
        <v>80</v>
      </c>
      <c r="G45" s="44">
        <v>6</v>
      </c>
      <c r="H45" s="44">
        <v>54</v>
      </c>
      <c r="I45" s="44">
        <v>95</v>
      </c>
      <c r="J45" s="4">
        <f t="shared" si="4"/>
        <v>509</v>
      </c>
      <c r="K45" s="35">
        <f>IF(J45&gt;0,TRUNC(1000*J45/MAX($J43:$J51),2),0)</f>
        <v>739.82</v>
      </c>
    </row>
    <row r="46" spans="1:11" ht="12.75">
      <c r="A46">
        <v>5</v>
      </c>
      <c r="B46" s="9">
        <v>16</v>
      </c>
      <c r="C46" s="9" t="s">
        <v>68</v>
      </c>
      <c r="D46" s="9" t="s">
        <v>41</v>
      </c>
      <c r="E46" s="9">
        <v>68</v>
      </c>
      <c r="F46" s="74">
        <v>67</v>
      </c>
      <c r="G46" s="44">
        <v>5</v>
      </c>
      <c r="H46" s="44">
        <v>59</v>
      </c>
      <c r="I46" s="44">
        <v>75</v>
      </c>
      <c r="J46" s="4">
        <f t="shared" si="4"/>
        <v>434</v>
      </c>
      <c r="K46" s="35">
        <f>IF(J46&gt;0,TRUNC(1000*J46/MAX($J43:$J51),2),0)</f>
        <v>630.81</v>
      </c>
    </row>
    <row r="47" spans="1:11" ht="12.75">
      <c r="A47">
        <v>5</v>
      </c>
      <c r="B47" s="3">
        <v>23</v>
      </c>
      <c r="C47" t="s">
        <v>65</v>
      </c>
      <c r="D47" t="s">
        <v>52</v>
      </c>
      <c r="E47" s="7">
        <v>78</v>
      </c>
      <c r="F47" s="73">
        <v>80</v>
      </c>
      <c r="G47" s="44">
        <v>9</v>
      </c>
      <c r="H47" s="44">
        <v>21</v>
      </c>
      <c r="I47" s="44">
        <v>0</v>
      </c>
      <c r="J47" s="4">
        <f t="shared" si="4"/>
        <v>561</v>
      </c>
      <c r="K47" s="35">
        <f>IF(J47&gt;0,TRUNC(1000*J47/MAX($J43:$J51),2),0)</f>
        <v>815.4</v>
      </c>
    </row>
    <row r="48" spans="1:11" ht="12.75">
      <c r="A48">
        <v>5</v>
      </c>
      <c r="B48" s="3">
        <v>30</v>
      </c>
      <c r="F48" s="73"/>
      <c r="G48" s="44"/>
      <c r="H48" s="44"/>
      <c r="I48" s="44"/>
      <c r="J48" s="4">
        <f t="shared" si="4"/>
        <v>0</v>
      </c>
      <c r="K48" s="35">
        <f>IF(J48&gt;0,TRUNC(1000*J48/MAX($J43:$J51),2),0)</f>
        <v>0</v>
      </c>
    </row>
    <row r="49" spans="1:11" ht="12.75">
      <c r="A49">
        <v>5</v>
      </c>
      <c r="F49" s="7"/>
      <c r="G49" s="44"/>
      <c r="H49" s="44"/>
      <c r="I49" s="44"/>
      <c r="J49" s="4">
        <f t="shared" si="4"/>
        <v>0</v>
      </c>
      <c r="K49" s="35">
        <f>IF(J49&gt;0,TRUNC(1000*J49/MAX($J43:$J51),2),0)</f>
        <v>0</v>
      </c>
    </row>
    <row r="50" spans="1:11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</row>
    <row r="51" spans="1:11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3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995.64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1000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994.1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>
        <v>4</v>
      </c>
      <c r="C103" t="s">
        <v>69</v>
      </c>
      <c r="D103" t="s">
        <v>73</v>
      </c>
      <c r="E103">
        <v>77</v>
      </c>
      <c r="F103">
        <v>64</v>
      </c>
      <c r="G103" s="24">
        <v>290.32</v>
      </c>
      <c r="H103" s="23"/>
      <c r="I103" s="23"/>
      <c r="J103" s="3"/>
      <c r="K103" s="56"/>
    </row>
    <row r="104" spans="2:11" ht="12.75">
      <c r="B104">
        <v>5</v>
      </c>
      <c r="C104" t="s">
        <v>71</v>
      </c>
      <c r="D104" t="s">
        <v>72</v>
      </c>
      <c r="E104">
        <v>77</v>
      </c>
      <c r="F104">
        <v>65</v>
      </c>
      <c r="G104" s="24">
        <v>843.02</v>
      </c>
      <c r="H104" s="23"/>
      <c r="I104" s="23"/>
      <c r="J104" s="3"/>
      <c r="K104" s="56"/>
    </row>
    <row r="105" spans="2:11" ht="12.75">
      <c r="B105" s="3">
        <v>6</v>
      </c>
      <c r="C105" s="3" t="s">
        <v>74</v>
      </c>
      <c r="D105" s="3" t="s">
        <v>41</v>
      </c>
      <c r="E105" s="3">
        <v>75</v>
      </c>
      <c r="F105" s="3">
        <v>72</v>
      </c>
      <c r="G105" s="23">
        <v>853.37</v>
      </c>
      <c r="H105" s="23"/>
      <c r="I105" s="23"/>
      <c r="J105" s="3"/>
      <c r="K105" s="56"/>
    </row>
    <row r="106" spans="2:11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1000</v>
      </c>
      <c r="H106" s="23"/>
      <c r="I106" s="23"/>
      <c r="J106" s="3"/>
      <c r="K106" s="56"/>
    </row>
    <row r="107" spans="2:11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1000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594.75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998.52</v>
      </c>
    </row>
    <row r="110" spans="2:7" ht="12.75">
      <c r="B110">
        <v>11</v>
      </c>
      <c r="C110" t="s">
        <v>42</v>
      </c>
      <c r="D110" t="s">
        <v>43</v>
      </c>
      <c r="E110">
        <v>71</v>
      </c>
      <c r="F110">
        <v>73</v>
      </c>
      <c r="G110" s="24">
        <v>997.08</v>
      </c>
    </row>
    <row r="111" spans="2:7" ht="12.75">
      <c r="B111">
        <v>12</v>
      </c>
      <c r="G111" s="24">
        <v>0</v>
      </c>
    </row>
    <row r="112" spans="2:7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322.58</v>
      </c>
    </row>
    <row r="113" spans="2:7" ht="12.75">
      <c r="B113">
        <v>14</v>
      </c>
      <c r="C113" t="s">
        <v>70</v>
      </c>
      <c r="D113" t="s">
        <v>53</v>
      </c>
      <c r="E113">
        <v>71</v>
      </c>
      <c r="F113">
        <v>80</v>
      </c>
      <c r="G113" s="24">
        <v>739.82</v>
      </c>
    </row>
    <row r="114" spans="2:7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880.98</v>
      </c>
    </row>
    <row r="115" spans="2:7" ht="12.75">
      <c r="B115">
        <v>16</v>
      </c>
      <c r="C115" t="s">
        <v>68</v>
      </c>
      <c r="D115" t="s">
        <v>41</v>
      </c>
      <c r="E115">
        <v>68</v>
      </c>
      <c r="F115">
        <v>67</v>
      </c>
      <c r="G115" s="24">
        <v>630.81</v>
      </c>
    </row>
    <row r="116" spans="2:7" ht="12.75">
      <c r="B116" s="3">
        <v>17</v>
      </c>
      <c r="C116" s="3" t="s">
        <v>46</v>
      </c>
      <c r="D116" s="3" t="s">
        <v>41</v>
      </c>
      <c r="E116" s="3">
        <v>74</v>
      </c>
      <c r="F116" s="3">
        <v>76</v>
      </c>
      <c r="G116" s="23">
        <v>116.11</v>
      </c>
    </row>
    <row r="117" spans="2:7" ht="12.75">
      <c r="B117">
        <v>18</v>
      </c>
      <c r="G117" s="24">
        <v>0</v>
      </c>
    </row>
    <row r="118" spans="2:7" ht="12.75">
      <c r="B118">
        <v>19</v>
      </c>
      <c r="C118" t="s">
        <v>61</v>
      </c>
      <c r="D118" t="s">
        <v>41</v>
      </c>
      <c r="E118">
        <v>74</v>
      </c>
      <c r="F118">
        <v>72</v>
      </c>
      <c r="G118" s="24">
        <v>1000</v>
      </c>
    </row>
    <row r="119" spans="2:7" ht="12.75">
      <c r="B119">
        <v>20</v>
      </c>
      <c r="C119" t="s">
        <v>60</v>
      </c>
      <c r="D119" t="s">
        <v>41</v>
      </c>
      <c r="E119">
        <v>74</v>
      </c>
      <c r="F119">
        <v>66</v>
      </c>
      <c r="G119" s="24">
        <v>1000</v>
      </c>
    </row>
    <row r="120" spans="2:7" ht="12.75">
      <c r="B120" s="3">
        <v>21</v>
      </c>
      <c r="C120" s="3" t="s">
        <v>55</v>
      </c>
      <c r="D120" s="3" t="s">
        <v>52</v>
      </c>
      <c r="E120" s="7">
        <v>66</v>
      </c>
      <c r="F120" s="7">
        <v>74</v>
      </c>
      <c r="G120" s="26">
        <v>1000</v>
      </c>
    </row>
    <row r="121" spans="2:7" ht="12.75">
      <c r="B121" s="3">
        <v>22</v>
      </c>
      <c r="C121" s="3" t="s">
        <v>64</v>
      </c>
      <c r="D121" s="3" t="s">
        <v>52</v>
      </c>
      <c r="E121" s="3">
        <v>63</v>
      </c>
      <c r="F121" s="3">
        <v>67</v>
      </c>
      <c r="G121" s="23">
        <v>997.06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815.4</v>
      </c>
    </row>
    <row r="123" spans="2:7" ht="12.75">
      <c r="B123">
        <v>24</v>
      </c>
      <c r="G123" s="24">
        <v>0</v>
      </c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988.33</v>
      </c>
    </row>
    <row r="125" spans="2:7" ht="12.75">
      <c r="B125" s="3">
        <v>26</v>
      </c>
      <c r="C125" s="3" t="s">
        <v>58</v>
      </c>
      <c r="D125" s="3" t="s">
        <v>59</v>
      </c>
      <c r="E125" s="3">
        <v>62</v>
      </c>
      <c r="F125" s="3">
        <v>66</v>
      </c>
      <c r="G125" s="23">
        <v>970.97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806.12</v>
      </c>
    </row>
    <row r="127" spans="2:7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997.05</v>
      </c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346.04</v>
      </c>
    </row>
    <row r="129" spans="2:7" ht="12.75">
      <c r="B129">
        <v>30</v>
      </c>
      <c r="G129" s="24">
        <v>0</v>
      </c>
    </row>
    <row r="130" ht="12.75">
      <c r="G130" s="24">
        <v>0</v>
      </c>
    </row>
    <row r="131" ht="12.75">
      <c r="G131" s="24">
        <v>0</v>
      </c>
    </row>
    <row r="132" ht="12.75">
      <c r="G132" s="24">
        <v>0</v>
      </c>
    </row>
    <row r="134" ht="12.75">
      <c r="G134" s="24">
        <v>0</v>
      </c>
    </row>
    <row r="135" ht="12.75">
      <c r="G135" s="24">
        <v>0</v>
      </c>
    </row>
    <row r="136" spans="2:7" ht="12.75">
      <c r="B136" s="3"/>
      <c r="C136" s="3"/>
      <c r="D136" s="3"/>
      <c r="E136" s="3"/>
      <c r="F136" s="3"/>
      <c r="G136" s="23">
        <v>0</v>
      </c>
    </row>
    <row r="138" ht="12.75">
      <c r="G138" s="24">
        <v>0</v>
      </c>
    </row>
    <row r="139" spans="2:7" ht="12.75">
      <c r="B139" s="3"/>
      <c r="C139" s="3"/>
      <c r="D139" s="3"/>
      <c r="E139" s="3"/>
      <c r="F139" s="3"/>
      <c r="G139" s="23">
        <v>0</v>
      </c>
    </row>
    <row r="140" ht="12.75">
      <c r="G140" s="24">
        <v>0</v>
      </c>
    </row>
    <row r="142" ht="12.75">
      <c r="G142" s="24">
        <v>0</v>
      </c>
    </row>
    <row r="143" ht="12.75">
      <c r="G143" s="24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27">
    <pageSetUpPr fitToPage="1"/>
  </sheetPr>
  <dimension ref="A1:IV148"/>
  <sheetViews>
    <sheetView showZeros="0" zoomScale="86" zoomScaleNormal="86" workbookViewId="0" topLeftCell="A1">
      <pane ySplit="2" topLeftCell="BM19" activePane="bottomLeft" state="frozen"/>
      <selection pane="topLeft" activeCell="D13" sqref="D13"/>
      <selection pane="bottomLeft" activeCell="K46" sqref="K46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1</v>
      </c>
      <c r="C3" s="3" t="s">
        <v>48</v>
      </c>
      <c r="D3" s="3" t="s">
        <v>44</v>
      </c>
      <c r="E3" s="3">
        <v>77</v>
      </c>
      <c r="F3" s="73">
        <v>70</v>
      </c>
      <c r="G3" s="42">
        <v>5</v>
      </c>
      <c r="H3" s="42">
        <v>46</v>
      </c>
      <c r="I3" s="42">
        <v>100</v>
      </c>
      <c r="J3" s="4">
        <f aca="true" t="shared" si="0" ref="J3:J11">G3*60+H3+I3</f>
        <v>446</v>
      </c>
      <c r="K3" s="35">
        <f>IF(J3&gt;0,TRUNC(1000*J3/MAX($J3:$J11),2),0)</f>
        <v>652.04</v>
      </c>
    </row>
    <row r="4" spans="1:11" ht="12.75">
      <c r="A4">
        <v>1</v>
      </c>
      <c r="B4" s="3">
        <v>8</v>
      </c>
      <c r="C4" s="6" t="s">
        <v>56</v>
      </c>
      <c r="D4" s="6" t="s">
        <v>52</v>
      </c>
      <c r="E4" s="7">
        <v>80</v>
      </c>
      <c r="F4" s="74">
        <v>73</v>
      </c>
      <c r="G4" s="43">
        <v>9</v>
      </c>
      <c r="H4" s="44">
        <v>49</v>
      </c>
      <c r="I4" s="44">
        <v>95</v>
      </c>
      <c r="J4" s="4">
        <f t="shared" si="0"/>
        <v>684</v>
      </c>
      <c r="K4" s="35">
        <f>IF(J4&gt;0,TRUNC(1000*J4/MAX($J3:$J11),2),0)</f>
        <v>1000</v>
      </c>
    </row>
    <row r="5" spans="1:11" ht="12.75">
      <c r="A5">
        <v>1</v>
      </c>
      <c r="B5" s="3">
        <v>19</v>
      </c>
      <c r="C5" t="s">
        <v>61</v>
      </c>
      <c r="D5" t="s">
        <v>41</v>
      </c>
      <c r="E5" s="7">
        <v>74</v>
      </c>
      <c r="F5" s="74">
        <v>72</v>
      </c>
      <c r="G5" s="44">
        <v>9</v>
      </c>
      <c r="H5" s="44">
        <v>50</v>
      </c>
      <c r="I5" s="44">
        <v>85</v>
      </c>
      <c r="J5" s="4">
        <f t="shared" si="0"/>
        <v>675</v>
      </c>
      <c r="K5" s="35">
        <f>IF(J5&gt;0,TRUNC(1000*J5/MAX($J3:$J11),2),0)</f>
        <v>986.84</v>
      </c>
    </row>
    <row r="6" spans="1:11" ht="12.75">
      <c r="A6">
        <v>1</v>
      </c>
      <c r="B6" s="9">
        <v>13</v>
      </c>
      <c r="C6" s="9" t="s">
        <v>50</v>
      </c>
      <c r="D6" s="9" t="s">
        <v>41</v>
      </c>
      <c r="E6" s="83">
        <v>72</v>
      </c>
      <c r="F6" s="84">
        <v>66</v>
      </c>
      <c r="G6" s="44">
        <v>9</v>
      </c>
      <c r="H6" s="44">
        <v>43</v>
      </c>
      <c r="I6" s="44">
        <v>70</v>
      </c>
      <c r="J6" s="4">
        <f t="shared" si="0"/>
        <v>653</v>
      </c>
      <c r="K6" s="35">
        <f>IF(J6&gt;0,TRUNC(1000*J6/MAX($J3:$J11),2),0)</f>
        <v>954.67</v>
      </c>
    </row>
    <row r="7" spans="1:11" ht="12.75">
      <c r="A7">
        <v>1</v>
      </c>
      <c r="B7" s="3">
        <v>12</v>
      </c>
      <c r="F7" s="73"/>
      <c r="G7" s="44"/>
      <c r="H7" s="44"/>
      <c r="I7" s="44"/>
      <c r="J7" s="4">
        <f t="shared" si="0"/>
        <v>0</v>
      </c>
      <c r="K7" s="35">
        <f>IF(J7&gt;0,TRUNC(1000*J7/MAX($J3:$J11),2),0)</f>
        <v>0</v>
      </c>
    </row>
    <row r="8" spans="1:11" ht="12.75">
      <c r="A8">
        <v>1</v>
      </c>
      <c r="B8" s="3">
        <v>27</v>
      </c>
      <c r="C8" t="s">
        <v>66</v>
      </c>
      <c r="D8" t="s">
        <v>59</v>
      </c>
      <c r="E8" s="7">
        <v>76</v>
      </c>
      <c r="F8" s="73">
        <v>63</v>
      </c>
      <c r="G8" s="44">
        <v>9</v>
      </c>
      <c r="H8" s="44">
        <v>50</v>
      </c>
      <c r="I8" s="44">
        <v>75</v>
      </c>
      <c r="J8" s="4">
        <f t="shared" si="0"/>
        <v>665</v>
      </c>
      <c r="K8" s="35">
        <f>IF(J8&gt;0,TRUNC(1000*J8/MAX($J3:$J11),2),0)</f>
        <v>972.22</v>
      </c>
    </row>
    <row r="9" spans="1:11" ht="12.75">
      <c r="A9">
        <v>1</v>
      </c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2</v>
      </c>
      <c r="C13" s="3" t="s">
        <v>47</v>
      </c>
      <c r="D13" s="3" t="s">
        <v>44</v>
      </c>
      <c r="E13" s="3">
        <v>77</v>
      </c>
      <c r="F13" s="73">
        <v>70</v>
      </c>
      <c r="G13" s="42">
        <v>9</v>
      </c>
      <c r="H13" s="42">
        <v>44</v>
      </c>
      <c r="I13" s="42">
        <v>95</v>
      </c>
      <c r="J13" s="4">
        <f aca="true" t="shared" si="1" ref="J13:J21">G13*60+H13+I13</f>
        <v>679</v>
      </c>
      <c r="K13" s="35">
        <f>IF(J13&gt;0,TRUNC(1000*J13/MAX($J13:$J21),2),0)</f>
        <v>985.48</v>
      </c>
    </row>
    <row r="14" spans="1:11" ht="12.75">
      <c r="A14">
        <v>2</v>
      </c>
      <c r="B14" s="3">
        <v>14</v>
      </c>
      <c r="C14" s="6" t="s">
        <v>70</v>
      </c>
      <c r="D14" s="6" t="s">
        <v>53</v>
      </c>
      <c r="E14" s="85">
        <v>71</v>
      </c>
      <c r="F14" s="84">
        <v>80</v>
      </c>
      <c r="G14" s="43">
        <v>9</v>
      </c>
      <c r="H14" s="44">
        <v>43</v>
      </c>
      <c r="I14" s="44">
        <v>95</v>
      </c>
      <c r="J14" s="4">
        <f t="shared" si="1"/>
        <v>678</v>
      </c>
      <c r="K14" s="35">
        <f>IF(J14&gt;0,TRUNC(1000*J14/MAX($J13:$J21),2),0)</f>
        <v>984.03</v>
      </c>
    </row>
    <row r="15" spans="1:11" ht="12.75">
      <c r="A15">
        <v>2</v>
      </c>
      <c r="B15" s="3">
        <v>20</v>
      </c>
      <c r="C15" t="s">
        <v>60</v>
      </c>
      <c r="D15" t="s">
        <v>41</v>
      </c>
      <c r="E15" s="7">
        <v>74</v>
      </c>
      <c r="F15" s="74">
        <v>66</v>
      </c>
      <c r="G15" s="44">
        <v>7</v>
      </c>
      <c r="H15" s="44">
        <v>20</v>
      </c>
      <c r="I15" s="44">
        <v>95</v>
      </c>
      <c r="J15" s="4">
        <f t="shared" si="1"/>
        <v>535</v>
      </c>
      <c r="K15" s="35">
        <f>IF(J15&gt;0,TRUNC(1000*J15/MAX($J13:$J21),2),0)</f>
        <v>776.48</v>
      </c>
    </row>
    <row r="16" spans="1:11" ht="12.75">
      <c r="A16">
        <v>2</v>
      </c>
      <c r="B16" s="9">
        <v>21</v>
      </c>
      <c r="C16" s="9" t="s">
        <v>55</v>
      </c>
      <c r="D16" s="9" t="s">
        <v>52</v>
      </c>
      <c r="E16" s="9">
        <v>66</v>
      </c>
      <c r="F16" s="74">
        <v>74</v>
      </c>
      <c r="G16" s="44">
        <v>9</v>
      </c>
      <c r="H16" s="44">
        <v>44</v>
      </c>
      <c r="I16" s="44">
        <v>100</v>
      </c>
      <c r="J16" s="4">
        <f t="shared" si="1"/>
        <v>684</v>
      </c>
      <c r="K16" s="35">
        <f>IF(J16&gt;0,TRUNC(1000*J16/MAX($J13:$J21),2),0)</f>
        <v>992.74</v>
      </c>
    </row>
    <row r="17" spans="1:11" ht="12.75">
      <c r="A17">
        <v>2</v>
      </c>
      <c r="B17" s="3">
        <v>26</v>
      </c>
      <c r="C17" t="s">
        <v>58</v>
      </c>
      <c r="D17" t="s">
        <v>59</v>
      </c>
      <c r="E17" s="7">
        <v>62</v>
      </c>
      <c r="F17" s="73">
        <v>66</v>
      </c>
      <c r="G17" s="44">
        <v>9</v>
      </c>
      <c r="H17" s="44">
        <v>49</v>
      </c>
      <c r="I17" s="44">
        <v>100</v>
      </c>
      <c r="J17" s="4">
        <f t="shared" si="1"/>
        <v>689</v>
      </c>
      <c r="K17" s="35">
        <f>IF(J17&gt;0,TRUNC(1000*J17/MAX($J13:$J21),2),0)</f>
        <v>1000</v>
      </c>
    </row>
    <row r="18" spans="1:11" ht="12.75">
      <c r="A18">
        <v>2</v>
      </c>
      <c r="B18" s="3">
        <v>18</v>
      </c>
      <c r="F18" s="73"/>
      <c r="G18" s="44"/>
      <c r="H18" s="44"/>
      <c r="I18" s="44"/>
      <c r="J18" s="4">
        <f t="shared" si="1"/>
        <v>0</v>
      </c>
      <c r="K18" s="35">
        <f>IF(J18&gt;0,TRUNC(1000*J18/MAX($J13:$J21),2),0)</f>
        <v>0</v>
      </c>
    </row>
    <row r="19" spans="1:11" ht="12.75">
      <c r="A19">
        <v>2</v>
      </c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24">
        <v>6</v>
      </c>
      <c r="C23" t="s">
        <v>74</v>
      </c>
      <c r="D23" t="s">
        <v>41</v>
      </c>
      <c r="E23">
        <v>75</v>
      </c>
      <c r="F23" s="76">
        <v>72</v>
      </c>
      <c r="G23" s="42">
        <v>9</v>
      </c>
      <c r="H23" s="42">
        <v>53</v>
      </c>
      <c r="I23" s="42">
        <v>-30</v>
      </c>
      <c r="J23" s="4">
        <f aca="true" t="shared" si="2" ref="J23:J31">G23*60+H23+I23</f>
        <v>563</v>
      </c>
      <c r="K23" s="35">
        <f>IF(J23&gt;0,TRUNC(1000*J23/MAX($J23:$J31),2),0)</f>
        <v>820.69</v>
      </c>
    </row>
    <row r="24" spans="1:11" ht="12.75">
      <c r="A24">
        <v>3</v>
      </c>
      <c r="B24" s="23">
        <v>9</v>
      </c>
      <c r="C24" t="s">
        <v>63</v>
      </c>
      <c r="D24" t="s">
        <v>41</v>
      </c>
      <c r="E24">
        <v>80</v>
      </c>
      <c r="F24" s="76">
        <v>78</v>
      </c>
      <c r="G24" s="43">
        <v>9</v>
      </c>
      <c r="H24" s="44">
        <v>41</v>
      </c>
      <c r="I24" s="44">
        <v>95</v>
      </c>
      <c r="J24" s="4">
        <f t="shared" si="2"/>
        <v>676</v>
      </c>
      <c r="K24" s="35">
        <f>IF(J24&gt;0,TRUNC(1000*J24/MAX($J23:$J31),2),0)</f>
        <v>985.42</v>
      </c>
    </row>
    <row r="25" spans="1:11" ht="12.75">
      <c r="A25">
        <v>3</v>
      </c>
      <c r="B25" s="24">
        <v>16</v>
      </c>
      <c r="C25" s="24" t="s">
        <v>68</v>
      </c>
      <c r="D25" s="24" t="s">
        <v>41</v>
      </c>
      <c r="E25" s="25">
        <v>68</v>
      </c>
      <c r="F25" s="30">
        <v>67</v>
      </c>
      <c r="G25" s="44">
        <v>6</v>
      </c>
      <c r="H25" s="44">
        <v>10</v>
      </c>
      <c r="I25" s="44">
        <v>55</v>
      </c>
      <c r="J25" s="4">
        <f t="shared" si="2"/>
        <v>425</v>
      </c>
      <c r="K25" s="35">
        <f>IF(J25&gt;0,TRUNC(1000*J25/MAX($J23:$J31),2),0)</f>
        <v>619.53</v>
      </c>
    </row>
    <row r="26" spans="1:11" ht="12.75">
      <c r="A26">
        <v>3</v>
      </c>
      <c r="B26" s="3">
        <v>25</v>
      </c>
      <c r="C26" t="s">
        <v>57</v>
      </c>
      <c r="D26" t="s">
        <v>41</v>
      </c>
      <c r="E26" s="7">
        <v>63</v>
      </c>
      <c r="F26" s="74">
        <v>68</v>
      </c>
      <c r="G26" s="44">
        <v>9</v>
      </c>
      <c r="H26" s="44">
        <v>46</v>
      </c>
      <c r="I26" s="44">
        <v>95</v>
      </c>
      <c r="J26" s="4">
        <f t="shared" si="2"/>
        <v>681</v>
      </c>
      <c r="K26" s="35">
        <f>IF(J26&gt;0,TRUNC(1000*J26/MAX($J23:$J31),2),0)</f>
        <v>992.71</v>
      </c>
    </row>
    <row r="27" spans="1:11" ht="12.75">
      <c r="A27">
        <v>3</v>
      </c>
      <c r="B27" s="24">
        <v>28</v>
      </c>
      <c r="C27" s="24" t="s">
        <v>67</v>
      </c>
      <c r="D27" s="24" t="s">
        <v>59</v>
      </c>
      <c r="E27" s="24">
        <v>62</v>
      </c>
      <c r="F27" s="77">
        <v>77</v>
      </c>
      <c r="G27" s="44">
        <v>9</v>
      </c>
      <c r="H27" s="44">
        <v>46</v>
      </c>
      <c r="I27" s="44">
        <v>100</v>
      </c>
      <c r="J27" s="4">
        <f t="shared" si="2"/>
        <v>686</v>
      </c>
      <c r="K27" s="35">
        <f>IF(J27&gt;0,TRUNC(1000*J27/MAX($J23:$J31),2),0)</f>
        <v>1000</v>
      </c>
    </row>
    <row r="28" spans="1:11" ht="12.75">
      <c r="A28">
        <v>3</v>
      </c>
      <c r="B28" s="23">
        <v>29</v>
      </c>
      <c r="C28" s="24" t="s">
        <v>62</v>
      </c>
      <c r="D28" s="24" t="s">
        <v>41</v>
      </c>
      <c r="E28" s="24">
        <v>70</v>
      </c>
      <c r="F28" s="77">
        <v>64</v>
      </c>
      <c r="G28" s="44">
        <v>9</v>
      </c>
      <c r="H28" s="44">
        <v>15</v>
      </c>
      <c r="I28" s="44">
        <v>0</v>
      </c>
      <c r="J28" s="4">
        <f t="shared" si="2"/>
        <v>555</v>
      </c>
      <c r="K28" s="35">
        <f>IF(J28&gt;0,TRUNC(1000*J28/MAX($J23:$J31),2),0)</f>
        <v>809.03</v>
      </c>
    </row>
    <row r="29" spans="1:11" ht="12.75">
      <c r="A29">
        <v>3</v>
      </c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F30" s="76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3</v>
      </c>
      <c r="C33" s="3" t="s">
        <v>49</v>
      </c>
      <c r="D33" s="3" t="s">
        <v>44</v>
      </c>
      <c r="E33" s="3">
        <v>67</v>
      </c>
      <c r="F33" s="73">
        <v>74</v>
      </c>
      <c r="G33" s="42">
        <v>4</v>
      </c>
      <c r="H33" s="42">
        <v>35</v>
      </c>
      <c r="I33" s="42">
        <v>0</v>
      </c>
      <c r="J33" s="4">
        <f aca="true" t="shared" si="3" ref="J33:J41">G33*60+H33+I33</f>
        <v>275</v>
      </c>
      <c r="K33" s="35">
        <f>IF(J33&gt;0,TRUNC(1000*J33/MAX($J33:$J41),2),0)</f>
        <v>542.4</v>
      </c>
    </row>
    <row r="34" spans="1:11" ht="12.75">
      <c r="A34">
        <v>4</v>
      </c>
      <c r="B34" s="3">
        <v>10</v>
      </c>
      <c r="C34" s="6" t="s">
        <v>54</v>
      </c>
      <c r="D34" s="6" t="s">
        <v>52</v>
      </c>
      <c r="E34" s="7">
        <v>80</v>
      </c>
      <c r="F34" s="74">
        <v>78</v>
      </c>
      <c r="G34" s="43">
        <v>5</v>
      </c>
      <c r="H34" s="44">
        <v>14</v>
      </c>
      <c r="I34" s="44">
        <v>100</v>
      </c>
      <c r="J34" s="4">
        <f t="shared" si="3"/>
        <v>414</v>
      </c>
      <c r="K34" s="35">
        <f>IF(J34&gt;0,TRUNC(1000*J34/MAX($J33:$J41),2),0)</f>
        <v>816.56</v>
      </c>
    </row>
    <row r="35" spans="1:11" ht="12.75">
      <c r="A35">
        <v>4</v>
      </c>
      <c r="B35" s="3">
        <v>17</v>
      </c>
      <c r="C35" t="s">
        <v>46</v>
      </c>
      <c r="D35" t="s">
        <v>41</v>
      </c>
      <c r="E35" s="7">
        <v>74</v>
      </c>
      <c r="F35" s="74">
        <v>76</v>
      </c>
      <c r="G35" s="44">
        <v>5</v>
      </c>
      <c r="H35" s="44">
        <v>14</v>
      </c>
      <c r="I35" s="44">
        <v>85</v>
      </c>
      <c r="J35" s="4">
        <f t="shared" si="3"/>
        <v>399</v>
      </c>
      <c r="K35" s="35">
        <f>IF(J35&gt;0,TRUNC(1000*J35/MAX($J33:$J41),2),0)</f>
        <v>786.98</v>
      </c>
    </row>
    <row r="36" spans="1:11" ht="12.75">
      <c r="A36">
        <v>4</v>
      </c>
      <c r="B36" s="9">
        <v>22</v>
      </c>
      <c r="C36" s="9" t="s">
        <v>64</v>
      </c>
      <c r="D36" s="9" t="s">
        <v>52</v>
      </c>
      <c r="E36" s="9">
        <v>63</v>
      </c>
      <c r="F36" s="74">
        <v>67</v>
      </c>
      <c r="G36" s="44">
        <v>6</v>
      </c>
      <c r="H36" s="44">
        <v>50</v>
      </c>
      <c r="I36" s="44">
        <v>95</v>
      </c>
      <c r="J36" s="4">
        <f t="shared" si="3"/>
        <v>505</v>
      </c>
      <c r="K36" s="35">
        <f>IF(J36&gt;0,TRUNC(1000*J36/MAX($J33:$J41),2),0)</f>
        <v>996.05</v>
      </c>
    </row>
    <row r="37" spans="1:11" ht="12.75">
      <c r="A37">
        <v>4</v>
      </c>
      <c r="B37" s="3">
        <v>11</v>
      </c>
      <c r="C37" t="s">
        <v>42</v>
      </c>
      <c r="D37" t="s">
        <v>43</v>
      </c>
      <c r="E37" s="7">
        <v>71</v>
      </c>
      <c r="F37" s="73">
        <v>73</v>
      </c>
      <c r="G37" s="44">
        <v>6</v>
      </c>
      <c r="H37" s="44">
        <v>52</v>
      </c>
      <c r="I37" s="44">
        <v>95</v>
      </c>
      <c r="J37" s="4">
        <f t="shared" si="3"/>
        <v>507</v>
      </c>
      <c r="K37" s="35">
        <f>IF(J37&gt;0,TRUNC(1000*J37/MAX($J33:$J41),2),0)</f>
        <v>1000</v>
      </c>
    </row>
    <row r="38" spans="1:11" ht="12.75">
      <c r="A38">
        <v>4</v>
      </c>
      <c r="B38" s="3">
        <v>30</v>
      </c>
      <c r="G38" s="44"/>
      <c r="H38" s="44"/>
      <c r="I38" s="44"/>
      <c r="J38" s="4">
        <f t="shared" si="3"/>
        <v>0</v>
      </c>
      <c r="K38" s="35">
        <f>IF(J38&gt;0,TRUNC(1000*J38/MAX($J33:$J41),2),0)</f>
        <v>0</v>
      </c>
    </row>
    <row r="39" spans="1:11" ht="12.75">
      <c r="A39">
        <v>4</v>
      </c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3" ht="12.75">
      <c r="B42" s="3"/>
      <c r="F42" s="73"/>
      <c r="G42" s="44"/>
      <c r="H42" s="44"/>
      <c r="I42" s="44"/>
      <c r="J42" s="4"/>
      <c r="K42" s="5"/>
      <c r="M42" s="3"/>
    </row>
    <row r="43" spans="1:13" ht="12.75">
      <c r="A43">
        <v>5</v>
      </c>
      <c r="B43" s="3">
        <v>4</v>
      </c>
      <c r="C43" s="3" t="s">
        <v>69</v>
      </c>
      <c r="D43" s="3" t="s">
        <v>73</v>
      </c>
      <c r="E43" s="3">
        <v>77</v>
      </c>
      <c r="F43" s="73">
        <v>64</v>
      </c>
      <c r="G43" s="42">
        <v>9</v>
      </c>
      <c r="H43" s="42">
        <v>24</v>
      </c>
      <c r="I43" s="42">
        <v>0</v>
      </c>
      <c r="J43" s="4">
        <f aca="true" t="shared" si="4" ref="J43:J51">G43*60+H43+I43</f>
        <v>564</v>
      </c>
      <c r="K43" s="35">
        <f>IF(J43&gt;0,TRUNC(1000*J43/MAX($J43:$J51),2),0)</f>
        <v>820.96</v>
      </c>
      <c r="M43" s="3"/>
    </row>
    <row r="44" spans="1:13" ht="12.75">
      <c r="A44">
        <v>5</v>
      </c>
      <c r="B44" s="3">
        <v>7</v>
      </c>
      <c r="C44" s="6" t="s">
        <v>51</v>
      </c>
      <c r="D44" s="6" t="s">
        <v>52</v>
      </c>
      <c r="E44" s="7">
        <v>79</v>
      </c>
      <c r="F44" s="74">
        <v>65</v>
      </c>
      <c r="G44" s="43">
        <v>9</v>
      </c>
      <c r="H44" s="44">
        <v>47</v>
      </c>
      <c r="I44" s="44">
        <v>95</v>
      </c>
      <c r="J44" s="4">
        <f t="shared" si="4"/>
        <v>682</v>
      </c>
      <c r="K44" s="35">
        <f>IF(J44&gt;0,TRUNC(1000*J44/MAX($J43:$J51),2),0)</f>
        <v>992.72</v>
      </c>
      <c r="M44" s="3"/>
    </row>
    <row r="45" spans="1:13" ht="12.75">
      <c r="A45">
        <v>5</v>
      </c>
      <c r="B45" s="3">
        <v>5</v>
      </c>
      <c r="C45" t="s">
        <v>71</v>
      </c>
      <c r="D45" t="s">
        <v>72</v>
      </c>
      <c r="E45" s="80">
        <v>65</v>
      </c>
      <c r="F45" s="79">
        <v>77</v>
      </c>
      <c r="G45" s="44">
        <v>0</v>
      </c>
      <c r="H45" s="44">
        <v>0</v>
      </c>
      <c r="I45" s="44">
        <v>0</v>
      </c>
      <c r="J45" s="4">
        <f t="shared" si="4"/>
        <v>0</v>
      </c>
      <c r="K45" s="35">
        <f>IF(J45&gt;0,TRUNC(1000*J45/MAX($J43:$J51),2),0)</f>
        <v>0</v>
      </c>
      <c r="M45" s="3"/>
    </row>
    <row r="46" spans="1:13" ht="12.75">
      <c r="A46">
        <v>5</v>
      </c>
      <c r="B46" s="9">
        <v>23</v>
      </c>
      <c r="C46" s="9" t="s">
        <v>65</v>
      </c>
      <c r="D46" s="9" t="s">
        <v>52</v>
      </c>
      <c r="E46" s="9">
        <v>78</v>
      </c>
      <c r="F46" s="74">
        <v>80</v>
      </c>
      <c r="G46" s="44">
        <v>9</v>
      </c>
      <c r="H46" s="44">
        <v>47</v>
      </c>
      <c r="I46" s="44">
        <v>100</v>
      </c>
      <c r="J46" s="4">
        <f t="shared" si="4"/>
        <v>687</v>
      </c>
      <c r="K46" s="35">
        <f>IF(J46&gt;0,TRUNC(1000*J46/MAX($J43:$J51),2),0)</f>
        <v>1000</v>
      </c>
      <c r="M46" s="3"/>
    </row>
    <row r="47" spans="1:13" ht="12.75">
      <c r="A47">
        <v>5</v>
      </c>
      <c r="B47" s="3">
        <v>15</v>
      </c>
      <c r="C47" t="s">
        <v>45</v>
      </c>
      <c r="D47" t="s">
        <v>43</v>
      </c>
      <c r="E47" s="7">
        <v>69</v>
      </c>
      <c r="F47" s="73">
        <v>75</v>
      </c>
      <c r="G47" s="44">
        <v>9</v>
      </c>
      <c r="H47" s="44">
        <v>42</v>
      </c>
      <c r="I47" s="44">
        <v>100</v>
      </c>
      <c r="J47" s="4">
        <f t="shared" si="4"/>
        <v>682</v>
      </c>
      <c r="K47" s="35">
        <f>IF(J47&gt;0,TRUNC(1000*J47/MAX($J43:$J51),2),0)</f>
        <v>992.72</v>
      </c>
      <c r="M47" s="36"/>
    </row>
    <row r="48" spans="1:13" ht="12.75">
      <c r="A48">
        <v>5</v>
      </c>
      <c r="B48" s="3">
        <v>24</v>
      </c>
      <c r="G48" s="44"/>
      <c r="H48" s="44"/>
      <c r="I48" s="44"/>
      <c r="J48" s="4">
        <f t="shared" si="4"/>
        <v>0</v>
      </c>
      <c r="K48" s="35">
        <f>IF(J48&gt;0,TRUNC(1000*J48/MAX($J43:$J51),2),0)</f>
        <v>0</v>
      </c>
      <c r="M48" s="3"/>
    </row>
    <row r="49" spans="1:13" ht="12.75">
      <c r="A49">
        <v>5</v>
      </c>
      <c r="F49" s="73"/>
      <c r="G49" s="44"/>
      <c r="H49" s="44"/>
      <c r="I49" s="44"/>
      <c r="J49" s="4">
        <f t="shared" si="4"/>
        <v>0</v>
      </c>
      <c r="K49" s="35">
        <f>IF(J49&gt;0,TRUNC(1000*J49/MAX($J43:$J51),2),0)</f>
        <v>0</v>
      </c>
      <c r="M49" s="3"/>
    </row>
    <row r="50" spans="1:13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  <c r="M50" s="71"/>
    </row>
    <row r="51" spans="1:13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  <c r="M51" s="3"/>
    </row>
    <row r="52" spans="2:13" ht="12.75">
      <c r="B52" s="11"/>
      <c r="D52" s="6"/>
      <c r="E52" s="12"/>
      <c r="F52" s="7"/>
      <c r="G52" s="44"/>
      <c r="H52" s="44"/>
      <c r="I52" s="44"/>
      <c r="J52" s="4"/>
      <c r="K52" s="5"/>
      <c r="M52" s="3"/>
    </row>
    <row r="53" spans="2:13" ht="12.75">
      <c r="B53" s="3"/>
      <c r="C53" s="3"/>
      <c r="D53" s="3"/>
      <c r="E53" s="3"/>
      <c r="F53" s="3"/>
      <c r="G53" s="42"/>
      <c r="H53" s="42"/>
      <c r="I53" s="42"/>
      <c r="J53" s="4"/>
      <c r="M53" s="3"/>
    </row>
    <row r="54" spans="2:13" ht="12.75">
      <c r="B54" s="3"/>
      <c r="C54" s="6"/>
      <c r="D54" s="6"/>
      <c r="E54" s="7"/>
      <c r="F54" s="7"/>
      <c r="G54" s="43"/>
      <c r="H54" s="44"/>
      <c r="I54" s="44"/>
      <c r="J54" s="4"/>
      <c r="M54" s="9"/>
    </row>
    <row r="55" spans="2:13" ht="12.75">
      <c r="B55" s="3"/>
      <c r="E55" s="7"/>
      <c r="F55" s="7"/>
      <c r="G55" s="44"/>
      <c r="H55" s="44"/>
      <c r="I55" s="44"/>
      <c r="J55" s="4"/>
      <c r="M55" s="3"/>
    </row>
    <row r="56" spans="2:13" ht="12.75">
      <c r="B56" s="9"/>
      <c r="C56" s="9"/>
      <c r="D56" s="9"/>
      <c r="E56" s="9"/>
      <c r="F56" s="7"/>
      <c r="G56" s="44"/>
      <c r="H56" s="44"/>
      <c r="I56" s="44"/>
      <c r="J56" s="4"/>
      <c r="M56" s="3"/>
    </row>
    <row r="57" spans="2:13" ht="12.75">
      <c r="B57" s="3"/>
      <c r="E57" s="7"/>
      <c r="F57" s="3"/>
      <c r="G57" s="44"/>
      <c r="H57" s="44"/>
      <c r="I57" s="44"/>
      <c r="J57" s="4"/>
      <c r="M57" s="36"/>
    </row>
    <row r="58" spans="2:13" ht="12.75">
      <c r="B58" s="3"/>
      <c r="F58" s="3"/>
      <c r="G58" s="44"/>
      <c r="H58" s="44"/>
      <c r="I58" s="44"/>
      <c r="J58" s="4"/>
      <c r="M58" s="3"/>
    </row>
    <row r="59" spans="6:13" ht="12.75">
      <c r="F59" s="7"/>
      <c r="G59" s="44"/>
      <c r="H59" s="44"/>
      <c r="I59" s="44"/>
      <c r="J59" s="4"/>
      <c r="M59" s="3"/>
    </row>
    <row r="60" spans="2:13" ht="12.75">
      <c r="B60" s="3"/>
      <c r="C60" s="3"/>
      <c r="D60" s="3"/>
      <c r="E60" s="3"/>
      <c r="F60" s="3"/>
      <c r="G60" s="44"/>
      <c r="H60" s="44"/>
      <c r="I60" s="44"/>
      <c r="J60" s="4"/>
      <c r="M60" s="3"/>
    </row>
    <row r="61" spans="2:13" ht="12.75">
      <c r="B61" s="3"/>
      <c r="C61" s="3"/>
      <c r="D61" s="3"/>
      <c r="E61" s="3"/>
      <c r="F61" s="3"/>
      <c r="G61" s="42"/>
      <c r="H61" s="42"/>
      <c r="I61" s="42"/>
      <c r="J61" s="4"/>
      <c r="M61" s="3"/>
    </row>
    <row r="62" spans="3:13" ht="12.75">
      <c r="C62" s="6"/>
      <c r="D62" s="6"/>
      <c r="E62" s="13"/>
      <c r="F62" s="7"/>
      <c r="G62" s="43"/>
      <c r="H62" s="44"/>
      <c r="I62" s="44"/>
      <c r="J62" s="8"/>
      <c r="K62" s="14"/>
      <c r="M62" s="24"/>
    </row>
    <row r="63" spans="2:13" ht="12.75">
      <c r="B63" s="3"/>
      <c r="C63" s="3"/>
      <c r="D63" s="3"/>
      <c r="E63" s="3"/>
      <c r="F63" s="3"/>
      <c r="G63" s="42"/>
      <c r="H63" s="42"/>
      <c r="I63" s="42"/>
      <c r="J63" s="4"/>
      <c r="M63" s="24"/>
    </row>
    <row r="64" spans="2:13" ht="12.75">
      <c r="B64" s="3"/>
      <c r="C64" s="6"/>
      <c r="D64" s="6"/>
      <c r="E64" s="7"/>
      <c r="F64" s="7"/>
      <c r="G64" s="43"/>
      <c r="H64" s="44"/>
      <c r="I64" s="44"/>
      <c r="J64" s="4"/>
      <c r="M64" s="24"/>
    </row>
    <row r="65" spans="2:13" ht="12.75">
      <c r="B65" s="3"/>
      <c r="E65" s="7"/>
      <c r="F65" s="7"/>
      <c r="G65" s="44"/>
      <c r="H65" s="44"/>
      <c r="I65" s="44"/>
      <c r="J65" s="4"/>
      <c r="M65" s="3"/>
    </row>
    <row r="66" spans="2:13" ht="12.75">
      <c r="B66" s="9"/>
      <c r="C66" s="9"/>
      <c r="D66" s="9"/>
      <c r="E66" s="9"/>
      <c r="F66" s="7"/>
      <c r="G66" s="44"/>
      <c r="H66" s="44"/>
      <c r="I66" s="44"/>
      <c r="J66" s="4"/>
      <c r="M66" s="72"/>
    </row>
    <row r="67" spans="2:13" ht="12.75">
      <c r="B67" s="3"/>
      <c r="E67" s="7"/>
      <c r="F67" s="3"/>
      <c r="G67" s="44"/>
      <c r="H67" s="44"/>
      <c r="I67" s="44"/>
      <c r="J67" s="4"/>
      <c r="M67" s="72"/>
    </row>
    <row r="68" spans="2:13" ht="12.75">
      <c r="B68" s="3"/>
      <c r="F68" s="3"/>
      <c r="G68" s="44"/>
      <c r="H68" s="44"/>
      <c r="I68" s="44"/>
      <c r="J68" s="4"/>
      <c r="M68" s="3"/>
    </row>
    <row r="69" spans="6:13" ht="12.75">
      <c r="F69" s="7"/>
      <c r="G69" s="44"/>
      <c r="H69" s="44"/>
      <c r="I69" s="44"/>
      <c r="J69" s="4"/>
      <c r="M69" s="36"/>
    </row>
    <row r="70" spans="2:13" ht="12.75">
      <c r="B70" s="3"/>
      <c r="C70" s="3"/>
      <c r="D70" s="3"/>
      <c r="E70" s="3"/>
      <c r="F70" s="3"/>
      <c r="G70" s="44"/>
      <c r="H70" s="44"/>
      <c r="I70" s="44"/>
      <c r="J70" s="4"/>
      <c r="M70" s="71"/>
    </row>
    <row r="71" spans="2:13" ht="12.75">
      <c r="B71" s="3"/>
      <c r="C71" s="3"/>
      <c r="D71" s="3"/>
      <c r="E71" s="3"/>
      <c r="F71" s="3"/>
      <c r="G71" s="42"/>
      <c r="H71" s="42"/>
      <c r="I71" s="42"/>
      <c r="J71" s="4"/>
      <c r="M71" s="3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3" ht="12.75">
      <c r="B73" s="3"/>
      <c r="C73" s="3"/>
      <c r="D73" s="3"/>
      <c r="E73" s="3"/>
      <c r="F73" s="3"/>
      <c r="G73" s="42"/>
      <c r="H73" s="42"/>
      <c r="I73" s="42"/>
      <c r="J73" s="4"/>
      <c r="M73" s="3"/>
    </row>
    <row r="74" spans="2:13" ht="12.75">
      <c r="B74" s="3"/>
      <c r="C74" s="6"/>
      <c r="D74" s="6"/>
      <c r="E74" s="7"/>
      <c r="F74" s="7"/>
      <c r="G74" s="43"/>
      <c r="H74" s="44"/>
      <c r="I74" s="44"/>
      <c r="J74" s="4"/>
      <c r="M74" s="3"/>
    </row>
    <row r="75" spans="2:13" ht="12.75">
      <c r="B75" s="3"/>
      <c r="E75" s="7"/>
      <c r="F75" s="7"/>
      <c r="G75" s="44"/>
      <c r="H75" s="44"/>
      <c r="I75" s="44"/>
      <c r="J75" s="4"/>
      <c r="M75" s="1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3" ht="12.75">
      <c r="B77" s="3"/>
      <c r="E77" s="7"/>
      <c r="F77" s="3"/>
      <c r="G77" s="44"/>
      <c r="H77" s="44"/>
      <c r="I77" s="44"/>
      <c r="J77" s="4"/>
      <c r="M77" s="3"/>
    </row>
    <row r="78" spans="2:13" ht="12.75">
      <c r="B78" s="3"/>
      <c r="F78" s="3"/>
      <c r="G78" s="44"/>
      <c r="H78" s="44"/>
      <c r="I78" s="44"/>
      <c r="J78" s="4"/>
      <c r="M78" s="3"/>
    </row>
    <row r="79" spans="6:13" ht="12.75">
      <c r="F79" s="7"/>
      <c r="G79" s="44"/>
      <c r="H79" s="44"/>
      <c r="I79" s="44"/>
      <c r="J79" s="4"/>
      <c r="M79" s="3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3" ht="12.75">
      <c r="B82" s="3"/>
      <c r="C82" s="3"/>
      <c r="D82" s="3"/>
      <c r="E82" s="3"/>
      <c r="F82" s="3"/>
      <c r="G82" s="44"/>
      <c r="H82" s="44"/>
      <c r="I82" s="44"/>
      <c r="J82" s="8"/>
      <c r="K82" s="14"/>
      <c r="M82" s="3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3" ht="12.75">
      <c r="B85" s="3"/>
      <c r="E85" s="7"/>
      <c r="F85" s="7"/>
      <c r="G85" s="44"/>
      <c r="H85" s="44"/>
      <c r="I85" s="44"/>
      <c r="J85" s="4"/>
      <c r="M85" s="3"/>
    </row>
    <row r="86" spans="2:13" ht="12.75">
      <c r="B86" s="9"/>
      <c r="C86" s="9"/>
      <c r="D86" s="9"/>
      <c r="E86" s="9"/>
      <c r="F86" s="7"/>
      <c r="G86" s="44"/>
      <c r="H86" s="44"/>
      <c r="I86" s="44"/>
      <c r="J86" s="4"/>
      <c r="M86" s="3"/>
    </row>
    <row r="87" spans="2:13" ht="12.75">
      <c r="B87" s="3"/>
      <c r="E87" s="7"/>
      <c r="F87" s="3"/>
      <c r="G87" s="44"/>
      <c r="H87" s="44"/>
      <c r="I87" s="44"/>
      <c r="J87" s="4"/>
      <c r="M87" s="3"/>
    </row>
    <row r="88" spans="2:10" ht="12.75">
      <c r="B88" s="3"/>
      <c r="F88" s="3"/>
      <c r="G88" s="44"/>
      <c r="H88" s="44"/>
      <c r="I88" s="44"/>
      <c r="J88" s="4"/>
    </row>
    <row r="89" spans="6:13" ht="12.75">
      <c r="F89" s="7"/>
      <c r="G89" s="44"/>
      <c r="H89" s="44"/>
      <c r="I89" s="44"/>
      <c r="J89" s="4"/>
      <c r="M89" s="3"/>
    </row>
    <row r="90" spans="2:13" ht="12.75">
      <c r="B90" s="3"/>
      <c r="C90" s="3"/>
      <c r="D90" s="3"/>
      <c r="E90" s="3"/>
      <c r="F90" s="3"/>
      <c r="G90" s="44"/>
      <c r="H90" s="44"/>
      <c r="I90" s="44"/>
      <c r="J90" s="4"/>
      <c r="M90" s="3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652.04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985.48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542.4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 s="3">
        <v>4</v>
      </c>
      <c r="C103" s="3" t="s">
        <v>69</v>
      </c>
      <c r="D103" s="3" t="s">
        <v>73</v>
      </c>
      <c r="E103" s="3">
        <v>77</v>
      </c>
      <c r="F103" s="3">
        <v>64</v>
      </c>
      <c r="G103" s="23">
        <v>820.96</v>
      </c>
      <c r="H103" s="23"/>
      <c r="I103" s="23"/>
      <c r="J103" s="3"/>
      <c r="K103" s="56"/>
    </row>
    <row r="104" spans="2:11" ht="12.75">
      <c r="B104" s="3">
        <v>5</v>
      </c>
      <c r="C104" s="3" t="s">
        <v>71</v>
      </c>
      <c r="D104" s="3" t="s">
        <v>72</v>
      </c>
      <c r="E104" s="7">
        <v>65</v>
      </c>
      <c r="F104" s="7">
        <v>77</v>
      </c>
      <c r="G104" s="26">
        <v>0</v>
      </c>
      <c r="H104" s="23"/>
      <c r="I104" s="23"/>
      <c r="J104" s="3"/>
      <c r="K104" s="56"/>
    </row>
    <row r="105" spans="2:11" ht="12.75">
      <c r="B105" s="3">
        <v>6</v>
      </c>
      <c r="C105" s="3" t="s">
        <v>74</v>
      </c>
      <c r="D105" s="3" t="s">
        <v>41</v>
      </c>
      <c r="E105" s="3">
        <v>75</v>
      </c>
      <c r="F105" s="3">
        <v>72</v>
      </c>
      <c r="G105" s="23">
        <v>820.69</v>
      </c>
      <c r="H105" s="23"/>
      <c r="I105" s="23"/>
      <c r="J105" s="3"/>
      <c r="K105" s="56"/>
    </row>
    <row r="106" spans="2:11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992.72</v>
      </c>
      <c r="H106" s="23"/>
      <c r="I106" s="23"/>
      <c r="J106" s="3"/>
      <c r="K106" s="56"/>
    </row>
    <row r="107" spans="2:11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1000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985.42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816.56</v>
      </c>
    </row>
    <row r="110" spans="2:7" ht="12.75">
      <c r="B110">
        <v>11</v>
      </c>
      <c r="C110" t="s">
        <v>42</v>
      </c>
      <c r="D110" t="s">
        <v>43</v>
      </c>
      <c r="E110">
        <v>71</v>
      </c>
      <c r="F110">
        <v>73</v>
      </c>
      <c r="G110" s="24">
        <v>1000</v>
      </c>
    </row>
    <row r="111" spans="2:7" ht="12.75">
      <c r="B111">
        <v>12</v>
      </c>
      <c r="G111" s="24">
        <v>0</v>
      </c>
    </row>
    <row r="112" spans="2:7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954.67</v>
      </c>
    </row>
    <row r="113" spans="2:7" ht="12.75">
      <c r="B113">
        <v>14</v>
      </c>
      <c r="C113" t="s">
        <v>70</v>
      </c>
      <c r="D113" t="s">
        <v>53</v>
      </c>
      <c r="E113">
        <v>71</v>
      </c>
      <c r="F113">
        <v>80</v>
      </c>
      <c r="G113" s="24">
        <v>984.03</v>
      </c>
    </row>
    <row r="114" spans="2:7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992.72</v>
      </c>
    </row>
    <row r="115" spans="2:7" ht="12.75">
      <c r="B115">
        <v>16</v>
      </c>
      <c r="C115" t="s">
        <v>68</v>
      </c>
      <c r="D115" t="s">
        <v>41</v>
      </c>
      <c r="E115">
        <v>68</v>
      </c>
      <c r="F115">
        <v>67</v>
      </c>
      <c r="G115" s="24">
        <v>619.53</v>
      </c>
    </row>
    <row r="116" spans="2:7" ht="12.75">
      <c r="B116">
        <v>17</v>
      </c>
      <c r="C116" t="s">
        <v>46</v>
      </c>
      <c r="D116" t="s">
        <v>41</v>
      </c>
      <c r="E116">
        <v>74</v>
      </c>
      <c r="F116">
        <v>76</v>
      </c>
      <c r="G116" s="24">
        <v>786.98</v>
      </c>
    </row>
    <row r="117" spans="2:7" ht="12.75">
      <c r="B117">
        <v>18</v>
      </c>
      <c r="G117" s="24">
        <v>0</v>
      </c>
    </row>
    <row r="118" spans="2:7" ht="12.75">
      <c r="B118">
        <v>19</v>
      </c>
      <c r="C118" t="s">
        <v>61</v>
      </c>
      <c r="D118" t="s">
        <v>41</v>
      </c>
      <c r="E118">
        <v>74</v>
      </c>
      <c r="F118">
        <v>72</v>
      </c>
      <c r="G118" s="24">
        <v>986.84</v>
      </c>
    </row>
    <row r="119" spans="2:7" ht="12.75">
      <c r="B119">
        <v>20</v>
      </c>
      <c r="C119" t="s">
        <v>60</v>
      </c>
      <c r="D119" t="s">
        <v>41</v>
      </c>
      <c r="E119">
        <v>74</v>
      </c>
      <c r="F119">
        <v>66</v>
      </c>
      <c r="G119" s="24">
        <v>776.48</v>
      </c>
    </row>
    <row r="120" spans="2:7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992.74</v>
      </c>
    </row>
    <row r="121" spans="2:7" ht="12.75">
      <c r="B121" s="3">
        <v>22</v>
      </c>
      <c r="C121" s="3" t="s">
        <v>64</v>
      </c>
      <c r="D121" s="3" t="s">
        <v>52</v>
      </c>
      <c r="E121" s="3">
        <v>63</v>
      </c>
      <c r="F121" s="3">
        <v>67</v>
      </c>
      <c r="G121" s="23">
        <v>996.05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1000</v>
      </c>
    </row>
    <row r="123" spans="2:7" ht="12.75">
      <c r="B123">
        <v>24</v>
      </c>
      <c r="G123" s="24">
        <v>0</v>
      </c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992.71</v>
      </c>
    </row>
    <row r="125" spans="2:7" ht="12.75">
      <c r="B125">
        <v>26</v>
      </c>
      <c r="C125" t="s">
        <v>58</v>
      </c>
      <c r="D125" t="s">
        <v>59</v>
      </c>
      <c r="E125">
        <v>62</v>
      </c>
      <c r="F125">
        <v>66</v>
      </c>
      <c r="G125" s="24">
        <v>1000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972.22</v>
      </c>
    </row>
    <row r="127" spans="2:7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1000</v>
      </c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809.03</v>
      </c>
    </row>
    <row r="129" spans="2:7" ht="12.75">
      <c r="B129">
        <v>30</v>
      </c>
      <c r="G129" s="24">
        <v>0</v>
      </c>
    </row>
    <row r="130" ht="12.75">
      <c r="G130" s="24">
        <v>0</v>
      </c>
    </row>
    <row r="131" ht="12.75">
      <c r="G131" s="24">
        <v>0</v>
      </c>
    </row>
    <row r="132" ht="12.75">
      <c r="G132" s="24">
        <v>0</v>
      </c>
    </row>
    <row r="133" spans="2:7" ht="12.75">
      <c r="B133" s="3"/>
      <c r="C133" s="3"/>
      <c r="D133" s="3"/>
      <c r="E133" s="3"/>
      <c r="F133" s="3"/>
      <c r="G133" s="23"/>
    </row>
    <row r="134" ht="12.75">
      <c r="G134" s="24">
        <v>0</v>
      </c>
    </row>
    <row r="135" ht="12.75">
      <c r="G135" s="24">
        <v>0</v>
      </c>
    </row>
    <row r="136" spans="2:7" ht="12.75">
      <c r="B136" s="3"/>
      <c r="C136" s="3"/>
      <c r="D136" s="3"/>
      <c r="E136" s="3"/>
      <c r="F136" s="3"/>
      <c r="G136" s="23">
        <v>0</v>
      </c>
    </row>
    <row r="138" ht="12.75">
      <c r="G138" s="24">
        <v>0</v>
      </c>
    </row>
    <row r="139" ht="12.75">
      <c r="G139" s="24">
        <v>0</v>
      </c>
    </row>
    <row r="140" ht="12.75">
      <c r="G140" s="24">
        <v>0</v>
      </c>
    </row>
    <row r="142" ht="12.75">
      <c r="G142" s="24">
        <v>0</v>
      </c>
    </row>
    <row r="143" spans="2:7" ht="12.75">
      <c r="B143" s="3"/>
      <c r="C143" s="3"/>
      <c r="D143" s="3"/>
      <c r="E143" s="3"/>
      <c r="F143" s="3"/>
      <c r="G143" s="23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324">
    <pageSetUpPr fitToPage="1"/>
  </sheetPr>
  <dimension ref="A1:IV148"/>
  <sheetViews>
    <sheetView showZeros="0" zoomScale="86" zoomScaleNormal="86" workbookViewId="0" topLeftCell="A1">
      <pane ySplit="2" topLeftCell="BM84" activePane="bottomLeft" state="frozen"/>
      <selection pane="topLeft" activeCell="D13" sqref="D13"/>
      <selection pane="bottomLeft" activeCell="B100" sqref="B100:G188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1</v>
      </c>
      <c r="C3" s="3" t="s">
        <v>48</v>
      </c>
      <c r="D3" s="3" t="s">
        <v>44</v>
      </c>
      <c r="E3" s="3">
        <v>77</v>
      </c>
      <c r="F3" s="73">
        <v>70</v>
      </c>
      <c r="G3" s="42">
        <v>1</v>
      </c>
      <c r="H3" s="42">
        <v>27</v>
      </c>
      <c r="I3" s="42">
        <v>90</v>
      </c>
      <c r="J3" s="4">
        <f aca="true" t="shared" si="0" ref="J3:J11">G3*60+H3+I3</f>
        <v>177</v>
      </c>
      <c r="K3" s="35">
        <f>IF(J3&gt;0,TRUNC(1000*J3/MAX($J3:$J11),2),0)</f>
        <v>258.01</v>
      </c>
    </row>
    <row r="4" spans="1:11" ht="12.75">
      <c r="A4">
        <v>1</v>
      </c>
      <c r="B4" s="3">
        <v>10</v>
      </c>
      <c r="C4" s="6" t="s">
        <v>54</v>
      </c>
      <c r="D4" s="6" t="s">
        <v>52</v>
      </c>
      <c r="E4" s="7">
        <v>80</v>
      </c>
      <c r="F4" s="74">
        <v>78</v>
      </c>
      <c r="G4" s="43">
        <v>9</v>
      </c>
      <c r="H4" s="44">
        <v>46</v>
      </c>
      <c r="I4" s="44">
        <v>100</v>
      </c>
      <c r="J4" s="4">
        <f t="shared" si="0"/>
        <v>686</v>
      </c>
      <c r="K4" s="35">
        <f>IF(J4&gt;0,TRUNC(1000*J4/MAX($J3:$J11),2),0)</f>
        <v>1000</v>
      </c>
    </row>
    <row r="5" spans="1:11" ht="12.75">
      <c r="A5">
        <v>1</v>
      </c>
      <c r="B5" s="3">
        <v>14</v>
      </c>
      <c r="C5" t="s">
        <v>70</v>
      </c>
      <c r="D5" t="s">
        <v>53</v>
      </c>
      <c r="E5" s="85">
        <v>71</v>
      </c>
      <c r="F5" s="84">
        <v>80</v>
      </c>
      <c r="G5" s="44">
        <v>9</v>
      </c>
      <c r="H5" s="44">
        <v>40</v>
      </c>
      <c r="I5" s="44">
        <v>75</v>
      </c>
      <c r="J5" s="4">
        <f t="shared" si="0"/>
        <v>655</v>
      </c>
      <c r="K5" s="35">
        <f>IF(J5&gt;0,TRUNC(1000*J5/MAX($J3:$J11),2),0)</f>
        <v>954.81</v>
      </c>
    </row>
    <row r="6" spans="1:11" ht="12.75">
      <c r="A6">
        <v>1</v>
      </c>
      <c r="B6" s="9">
        <v>18</v>
      </c>
      <c r="C6" s="9"/>
      <c r="D6" s="9"/>
      <c r="E6" s="9"/>
      <c r="F6" s="74"/>
      <c r="G6" s="44"/>
      <c r="H6" s="44"/>
      <c r="I6" s="44"/>
      <c r="J6" s="4">
        <f t="shared" si="0"/>
        <v>0</v>
      </c>
      <c r="K6" s="35">
        <f>IF(J6&gt;0,TRUNC(1000*J6/MAX($J3:$J11),2),0)</f>
        <v>0</v>
      </c>
    </row>
    <row r="7" spans="1:11" ht="12.75">
      <c r="A7">
        <v>1</v>
      </c>
      <c r="B7" s="3">
        <v>22</v>
      </c>
      <c r="C7" t="s">
        <v>64</v>
      </c>
      <c r="D7" t="s">
        <v>52</v>
      </c>
      <c r="E7" s="7">
        <v>63</v>
      </c>
      <c r="F7" s="73">
        <v>67</v>
      </c>
      <c r="G7" s="44">
        <v>9</v>
      </c>
      <c r="H7" s="44">
        <v>48</v>
      </c>
      <c r="I7" s="44">
        <v>95</v>
      </c>
      <c r="J7" s="4">
        <f t="shared" si="0"/>
        <v>683</v>
      </c>
      <c r="K7" s="35">
        <f>IF(J7&gt;0,TRUNC(1000*J7/MAX($J3:$J11),2),0)</f>
        <v>995.62</v>
      </c>
    </row>
    <row r="8" spans="1:11" ht="12.75">
      <c r="A8">
        <v>1</v>
      </c>
      <c r="B8" s="3">
        <v>28</v>
      </c>
      <c r="C8" t="s">
        <v>67</v>
      </c>
      <c r="D8" t="s">
        <v>59</v>
      </c>
      <c r="E8">
        <v>62</v>
      </c>
      <c r="F8" s="73">
        <v>77</v>
      </c>
      <c r="G8" s="44">
        <v>9</v>
      </c>
      <c r="H8" s="44">
        <v>46</v>
      </c>
      <c r="I8" s="44">
        <v>100</v>
      </c>
      <c r="J8" s="4">
        <f t="shared" si="0"/>
        <v>686</v>
      </c>
      <c r="K8" s="35">
        <f>IF(J8&gt;0,TRUNC(1000*J8/MAX($J3:$J11),2),0)</f>
        <v>1000</v>
      </c>
    </row>
    <row r="9" spans="1:11" ht="12.75">
      <c r="A9">
        <v>1</v>
      </c>
      <c r="F9" s="74"/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2</v>
      </c>
      <c r="C13" s="3" t="s">
        <v>47</v>
      </c>
      <c r="D13" s="3" t="s">
        <v>44</v>
      </c>
      <c r="E13" s="3">
        <v>77</v>
      </c>
      <c r="F13" s="73">
        <v>70</v>
      </c>
      <c r="G13" s="42">
        <v>9</v>
      </c>
      <c r="H13" s="42">
        <v>39</v>
      </c>
      <c r="I13" s="42">
        <v>100</v>
      </c>
      <c r="J13" s="4">
        <f aca="true" t="shared" si="1" ref="J13:J21">G13*60+H13+I13</f>
        <v>679</v>
      </c>
      <c r="K13" s="35">
        <f>IF(J13&gt;0,TRUNC(1000*J13/MAX($J13:$J21),2),0)</f>
        <v>1000</v>
      </c>
    </row>
    <row r="14" spans="1:11" ht="12.75">
      <c r="A14">
        <v>2</v>
      </c>
      <c r="B14" s="3">
        <v>6</v>
      </c>
      <c r="C14" s="6" t="s">
        <v>74</v>
      </c>
      <c r="D14" s="6" t="s">
        <v>41</v>
      </c>
      <c r="E14" s="7">
        <v>75</v>
      </c>
      <c r="F14" s="74">
        <v>72</v>
      </c>
      <c r="G14" s="43">
        <v>9</v>
      </c>
      <c r="H14" s="44">
        <v>37</v>
      </c>
      <c r="I14" s="44">
        <v>95</v>
      </c>
      <c r="J14" s="4">
        <f t="shared" si="1"/>
        <v>672</v>
      </c>
      <c r="K14" s="35">
        <f>IF(J14&gt;0,TRUNC(1000*J14/MAX($J13:$J21),2),0)</f>
        <v>989.69</v>
      </c>
    </row>
    <row r="15" spans="1:11" ht="12.75">
      <c r="A15">
        <v>2</v>
      </c>
      <c r="B15" s="3">
        <v>15</v>
      </c>
      <c r="C15" t="s">
        <v>45</v>
      </c>
      <c r="D15" t="s">
        <v>43</v>
      </c>
      <c r="E15" s="7">
        <v>69</v>
      </c>
      <c r="F15" s="74">
        <v>75</v>
      </c>
      <c r="G15" s="44">
        <v>8</v>
      </c>
      <c r="H15" s="44">
        <v>54</v>
      </c>
      <c r="I15" s="44">
        <v>80</v>
      </c>
      <c r="J15" s="4">
        <f t="shared" si="1"/>
        <v>614</v>
      </c>
      <c r="K15" s="35">
        <f>IF(J15&gt;0,TRUNC(1000*J15/MAX($J13:$J21),2),0)</f>
        <v>904.27</v>
      </c>
    </row>
    <row r="16" spans="1:11" ht="12.75">
      <c r="A16">
        <v>2</v>
      </c>
      <c r="B16" s="9">
        <v>19</v>
      </c>
      <c r="C16" s="9" t="s">
        <v>61</v>
      </c>
      <c r="D16" s="9" t="s">
        <v>41</v>
      </c>
      <c r="E16" s="9">
        <v>74</v>
      </c>
      <c r="F16" s="74">
        <v>72</v>
      </c>
      <c r="G16" s="44">
        <v>9</v>
      </c>
      <c r="H16" s="44">
        <v>41</v>
      </c>
      <c r="I16" s="44">
        <v>95</v>
      </c>
      <c r="J16" s="4">
        <f t="shared" si="1"/>
        <v>676</v>
      </c>
      <c r="K16" s="35">
        <f>IF(J16&gt;0,TRUNC(1000*J16/MAX($J13:$J21),2),0)</f>
        <v>995.58</v>
      </c>
    </row>
    <row r="17" spans="1:11" ht="12.75">
      <c r="A17">
        <v>2</v>
      </c>
      <c r="B17" s="3">
        <v>23</v>
      </c>
      <c r="C17" t="s">
        <v>65</v>
      </c>
      <c r="D17" t="s">
        <v>52</v>
      </c>
      <c r="E17" s="7">
        <v>78</v>
      </c>
      <c r="F17" s="73">
        <v>80</v>
      </c>
      <c r="G17" s="44">
        <v>9</v>
      </c>
      <c r="H17" s="44">
        <v>44</v>
      </c>
      <c r="I17" s="44">
        <v>95</v>
      </c>
      <c r="J17" s="4">
        <f t="shared" si="1"/>
        <v>679</v>
      </c>
      <c r="K17" s="35">
        <f>IF(J17&gt;0,TRUNC(1000*J17/MAX($J13:$J21),2),0)</f>
        <v>1000</v>
      </c>
    </row>
    <row r="18" spans="1:11" ht="12.75">
      <c r="A18">
        <v>2</v>
      </c>
      <c r="B18" s="3">
        <v>30</v>
      </c>
      <c r="F18" s="73"/>
      <c r="G18" s="44"/>
      <c r="H18" s="44"/>
      <c r="I18" s="44"/>
      <c r="J18" s="4">
        <f t="shared" si="1"/>
        <v>0</v>
      </c>
      <c r="K18" s="35">
        <f>IF(J18&gt;0,TRUNC(1000*J18/MAX($J13:$J21),2),0)</f>
        <v>0</v>
      </c>
    </row>
    <row r="19" spans="1:11" ht="12.75">
      <c r="A19">
        <v>2</v>
      </c>
      <c r="F19" s="74"/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3">
        <v>3</v>
      </c>
      <c r="C23" s="3" t="s">
        <v>49</v>
      </c>
      <c r="D23" s="3" t="s">
        <v>44</v>
      </c>
      <c r="E23" s="3">
        <v>67</v>
      </c>
      <c r="F23" s="73">
        <v>74</v>
      </c>
      <c r="G23" s="42">
        <v>4</v>
      </c>
      <c r="H23" s="42">
        <v>55</v>
      </c>
      <c r="I23" s="42">
        <v>100</v>
      </c>
      <c r="J23" s="4">
        <f aca="true" t="shared" si="2" ref="J23:J31">G23*60+H23+I23</f>
        <v>395</v>
      </c>
      <c r="K23" s="35">
        <f>IF(J23&gt;0,TRUNC(1000*J23/MAX($J23:$J31),2),0)</f>
        <v>579.17</v>
      </c>
    </row>
    <row r="24" spans="1:11" ht="12.75">
      <c r="A24">
        <v>3</v>
      </c>
      <c r="B24" s="3">
        <v>7</v>
      </c>
      <c r="C24" s="6" t="s">
        <v>51</v>
      </c>
      <c r="D24" s="6" t="s">
        <v>52</v>
      </c>
      <c r="E24" s="7">
        <v>79</v>
      </c>
      <c r="F24" s="74">
        <v>65</v>
      </c>
      <c r="G24" s="43">
        <v>9</v>
      </c>
      <c r="H24" s="44">
        <v>41</v>
      </c>
      <c r="I24" s="44">
        <v>100</v>
      </c>
      <c r="J24" s="4">
        <f t="shared" si="2"/>
        <v>681</v>
      </c>
      <c r="K24" s="35">
        <f>IF(J24&gt;0,TRUNC(1000*J24/MAX($J23:$J31),2),0)</f>
        <v>998.53</v>
      </c>
    </row>
    <row r="25" spans="1:11" ht="12.75">
      <c r="A25">
        <v>3</v>
      </c>
      <c r="B25" s="3">
        <v>11</v>
      </c>
      <c r="C25" t="s">
        <v>42</v>
      </c>
      <c r="D25" t="s">
        <v>43</v>
      </c>
      <c r="E25" s="7">
        <v>71</v>
      </c>
      <c r="F25" s="74">
        <v>73</v>
      </c>
      <c r="G25" s="44">
        <v>9</v>
      </c>
      <c r="H25" s="44">
        <v>48</v>
      </c>
      <c r="I25" s="44">
        <v>80</v>
      </c>
      <c r="J25" s="4">
        <f t="shared" si="2"/>
        <v>668</v>
      </c>
      <c r="K25" s="35">
        <f>IF(J25&gt;0,TRUNC(1000*J25/MAX($J23:$J31),2),0)</f>
        <v>979.47</v>
      </c>
    </row>
    <row r="26" spans="1:11" ht="12.75">
      <c r="A26">
        <v>3</v>
      </c>
      <c r="B26" s="9">
        <v>20</v>
      </c>
      <c r="C26" s="9" t="s">
        <v>60</v>
      </c>
      <c r="D26" s="9" t="s">
        <v>41</v>
      </c>
      <c r="E26" s="9">
        <v>74</v>
      </c>
      <c r="F26" s="74">
        <v>66</v>
      </c>
      <c r="G26" s="44">
        <v>9</v>
      </c>
      <c r="H26" s="44">
        <v>42</v>
      </c>
      <c r="I26" s="44">
        <v>100</v>
      </c>
      <c r="J26" s="4">
        <f t="shared" si="2"/>
        <v>682</v>
      </c>
      <c r="K26" s="35">
        <f>IF(J26&gt;0,TRUNC(1000*J26/MAX($J23:$J31),2),0)</f>
        <v>1000</v>
      </c>
    </row>
    <row r="27" spans="1:11" ht="12.75">
      <c r="A27">
        <v>3</v>
      </c>
      <c r="B27" s="3">
        <v>24</v>
      </c>
      <c r="E27" s="7"/>
      <c r="F27" s="73"/>
      <c r="G27" s="44"/>
      <c r="H27" s="44"/>
      <c r="I27" s="44"/>
      <c r="J27" s="4">
        <f t="shared" si="2"/>
        <v>0</v>
      </c>
      <c r="K27" s="35">
        <f>IF(J27&gt;0,TRUNC(1000*J27/MAX($J23:$J31),2),0)</f>
        <v>0</v>
      </c>
    </row>
    <row r="28" spans="1:11" ht="12.75">
      <c r="A28">
        <v>3</v>
      </c>
      <c r="B28" s="3">
        <v>29</v>
      </c>
      <c r="C28" t="s">
        <v>62</v>
      </c>
      <c r="D28" t="s">
        <v>41</v>
      </c>
      <c r="E28">
        <v>70</v>
      </c>
      <c r="F28" s="73">
        <v>64</v>
      </c>
      <c r="G28" s="44">
        <v>9</v>
      </c>
      <c r="H28" s="44">
        <v>34</v>
      </c>
      <c r="I28" s="44">
        <v>90</v>
      </c>
      <c r="J28" s="4">
        <f t="shared" si="2"/>
        <v>664</v>
      </c>
      <c r="K28" s="35">
        <f>IF(J28&gt;0,TRUNC(1000*J28/MAX($J23:$J31),2),0)</f>
        <v>973.6</v>
      </c>
    </row>
    <row r="29" spans="1:11" ht="12.75">
      <c r="A29">
        <v>3</v>
      </c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B30" s="3"/>
      <c r="C30" s="3"/>
      <c r="D30" s="3"/>
      <c r="E30" s="3"/>
      <c r="F30" s="73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4</v>
      </c>
      <c r="C33" s="3" t="s">
        <v>69</v>
      </c>
      <c r="D33" s="3" t="s">
        <v>73</v>
      </c>
      <c r="E33" s="3">
        <v>77</v>
      </c>
      <c r="F33" s="73">
        <v>64</v>
      </c>
      <c r="G33" s="42">
        <v>2</v>
      </c>
      <c r="H33" s="42">
        <v>19</v>
      </c>
      <c r="I33" s="42"/>
      <c r="J33" s="4">
        <f aca="true" t="shared" si="3" ref="J33:J41">G33*60+H33+I33</f>
        <v>139</v>
      </c>
      <c r="K33" s="35">
        <f>IF(J33&gt;0,TRUNC(1000*J33/MAX($J33:$J41),2),0)</f>
        <v>204.11</v>
      </c>
    </row>
    <row r="34" spans="1:11" ht="12.75">
      <c r="A34">
        <v>4</v>
      </c>
      <c r="B34" s="3">
        <v>8</v>
      </c>
      <c r="C34" s="6" t="s">
        <v>56</v>
      </c>
      <c r="D34" s="6" t="s">
        <v>52</v>
      </c>
      <c r="E34" s="7">
        <v>80</v>
      </c>
      <c r="F34" s="74">
        <v>73</v>
      </c>
      <c r="G34" s="43">
        <v>4</v>
      </c>
      <c r="H34" s="44">
        <v>38</v>
      </c>
      <c r="I34" s="44">
        <v>90</v>
      </c>
      <c r="J34" s="4">
        <f t="shared" si="3"/>
        <v>368</v>
      </c>
      <c r="K34" s="35">
        <f>IF(J34&gt;0,TRUNC(1000*J34/MAX($J33:$J41),2),0)</f>
        <v>540.38</v>
      </c>
    </row>
    <row r="35" spans="1:11" ht="12.75">
      <c r="A35">
        <v>4</v>
      </c>
      <c r="B35" s="3">
        <v>12</v>
      </c>
      <c r="E35" s="7"/>
      <c r="F35" s="74"/>
      <c r="G35" s="44"/>
      <c r="H35" s="44"/>
      <c r="I35" s="44"/>
      <c r="J35" s="4">
        <f t="shared" si="3"/>
        <v>0</v>
      </c>
      <c r="K35" s="35">
        <f>IF(J35&gt;0,TRUNC(1000*J35/MAX($J33:$J41),2),0)</f>
        <v>0</v>
      </c>
    </row>
    <row r="36" spans="1:11" ht="12.75">
      <c r="A36">
        <v>4</v>
      </c>
      <c r="B36" s="9">
        <v>16</v>
      </c>
      <c r="C36" s="9" t="s">
        <v>68</v>
      </c>
      <c r="D36" s="9" t="s">
        <v>41</v>
      </c>
      <c r="E36" s="9">
        <v>68</v>
      </c>
      <c r="F36" s="74">
        <v>67</v>
      </c>
      <c r="G36" s="44">
        <v>7</v>
      </c>
      <c r="H36" s="44">
        <v>5</v>
      </c>
      <c r="I36" s="44">
        <v>85</v>
      </c>
      <c r="J36" s="4">
        <f t="shared" si="3"/>
        <v>510</v>
      </c>
      <c r="K36" s="35">
        <f>IF(J36&gt;0,TRUNC(1000*J36/MAX($J33:$J41),2),0)</f>
        <v>748.89</v>
      </c>
    </row>
    <row r="37" spans="1:11" ht="12.75">
      <c r="A37">
        <v>4</v>
      </c>
      <c r="B37" s="3">
        <v>25</v>
      </c>
      <c r="C37" t="s">
        <v>57</v>
      </c>
      <c r="D37" t="s">
        <v>41</v>
      </c>
      <c r="E37" s="7">
        <v>63</v>
      </c>
      <c r="F37" s="73">
        <v>68</v>
      </c>
      <c r="G37" s="44">
        <v>9</v>
      </c>
      <c r="H37" s="44">
        <v>46</v>
      </c>
      <c r="I37" s="44">
        <v>95</v>
      </c>
      <c r="J37" s="4">
        <f t="shared" si="3"/>
        <v>681</v>
      </c>
      <c r="K37" s="35">
        <f>IF(J37&gt;0,TRUNC(1000*J37/MAX($J33:$J41),2),0)</f>
        <v>1000</v>
      </c>
    </row>
    <row r="38" spans="1:11" ht="12.75">
      <c r="A38">
        <v>4</v>
      </c>
      <c r="B38" s="3">
        <v>26</v>
      </c>
      <c r="C38" t="s">
        <v>58</v>
      </c>
      <c r="D38" t="s">
        <v>59</v>
      </c>
      <c r="E38">
        <v>62</v>
      </c>
      <c r="F38" s="73">
        <v>66</v>
      </c>
      <c r="G38" s="44">
        <v>7</v>
      </c>
      <c r="H38" s="44">
        <v>45</v>
      </c>
      <c r="I38" s="44">
        <v>100</v>
      </c>
      <c r="J38" s="4">
        <f t="shared" si="3"/>
        <v>565</v>
      </c>
      <c r="K38" s="35">
        <f>IF(J38&gt;0,TRUNC(1000*J38/MAX($J33:$J41),2),0)</f>
        <v>829.66</v>
      </c>
    </row>
    <row r="39" spans="1:11" ht="12.75">
      <c r="A39">
        <v>4</v>
      </c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1" ht="12.75">
      <c r="B42" s="3"/>
      <c r="F42" s="73"/>
      <c r="G42" s="44"/>
      <c r="H42" s="44"/>
      <c r="I42" s="44"/>
      <c r="J42" s="4"/>
      <c r="K42" s="5"/>
    </row>
    <row r="43" spans="1:11" ht="12.75">
      <c r="A43">
        <v>5</v>
      </c>
      <c r="B43" s="3">
        <v>5</v>
      </c>
      <c r="C43" s="3" t="s">
        <v>71</v>
      </c>
      <c r="D43" s="3" t="s">
        <v>72</v>
      </c>
      <c r="E43" s="81">
        <v>65</v>
      </c>
      <c r="F43" s="82">
        <v>77</v>
      </c>
      <c r="G43" s="42">
        <v>0</v>
      </c>
      <c r="H43" s="42">
        <v>0</v>
      </c>
      <c r="I43" s="42">
        <v>0</v>
      </c>
      <c r="J43" s="4">
        <f aca="true" t="shared" si="4" ref="J43:J51">G43*60+H43+I43</f>
        <v>0</v>
      </c>
      <c r="K43" s="35">
        <f>IF(J43&gt;0,TRUNC(1000*J43/MAX($J43:$J51),2),0)</f>
        <v>0</v>
      </c>
    </row>
    <row r="44" spans="1:11" ht="12.75">
      <c r="A44">
        <v>5</v>
      </c>
      <c r="B44" s="3">
        <v>9</v>
      </c>
      <c r="C44" s="6" t="s">
        <v>63</v>
      </c>
      <c r="D44" s="6" t="s">
        <v>41</v>
      </c>
      <c r="E44" s="7">
        <v>80</v>
      </c>
      <c r="F44" s="74">
        <v>78</v>
      </c>
      <c r="G44" s="43">
        <v>3</v>
      </c>
      <c r="H44" s="44">
        <v>1</v>
      </c>
      <c r="I44" s="44"/>
      <c r="J44" s="4">
        <f t="shared" si="4"/>
        <v>181</v>
      </c>
      <c r="K44" s="35">
        <f>IF(J44&gt;0,TRUNC(1000*J44/MAX($J43:$J51),2),0)</f>
        <v>358.41</v>
      </c>
    </row>
    <row r="45" spans="1:11" ht="12.75">
      <c r="A45">
        <v>5</v>
      </c>
      <c r="B45" s="3">
        <v>13</v>
      </c>
      <c r="C45" t="s">
        <v>50</v>
      </c>
      <c r="D45" t="s">
        <v>41</v>
      </c>
      <c r="E45" s="85">
        <v>72</v>
      </c>
      <c r="F45" s="84">
        <v>66</v>
      </c>
      <c r="G45" s="44">
        <v>5</v>
      </c>
      <c r="H45" s="44">
        <v>55</v>
      </c>
      <c r="I45" s="44">
        <v>55</v>
      </c>
      <c r="J45" s="4">
        <f t="shared" si="4"/>
        <v>410</v>
      </c>
      <c r="K45" s="35">
        <f>IF(J45&gt;0,TRUNC(1000*J45/MAX($J43:$J51),2),0)</f>
        <v>811.88</v>
      </c>
    </row>
    <row r="46" spans="1:11" ht="12.75">
      <c r="A46">
        <v>5</v>
      </c>
      <c r="B46" s="9">
        <v>17</v>
      </c>
      <c r="C46" s="9" t="s">
        <v>46</v>
      </c>
      <c r="D46" s="9" t="s">
        <v>41</v>
      </c>
      <c r="E46" s="9">
        <v>74</v>
      </c>
      <c r="F46" s="74">
        <v>76</v>
      </c>
      <c r="G46" s="44">
        <v>5</v>
      </c>
      <c r="H46" s="44">
        <v>45</v>
      </c>
      <c r="I46" s="44">
        <v>60</v>
      </c>
      <c r="J46" s="4">
        <f t="shared" si="4"/>
        <v>405</v>
      </c>
      <c r="K46" s="35">
        <f>IF(J46&gt;0,TRUNC(1000*J46/MAX($J43:$J51),2),0)</f>
        <v>801.98</v>
      </c>
    </row>
    <row r="47" spans="1:11" ht="12.75">
      <c r="A47">
        <v>5</v>
      </c>
      <c r="B47" s="3">
        <v>21</v>
      </c>
      <c r="C47" t="s">
        <v>55</v>
      </c>
      <c r="D47" t="s">
        <v>52</v>
      </c>
      <c r="E47" s="7">
        <v>66</v>
      </c>
      <c r="F47" s="73">
        <v>74</v>
      </c>
      <c r="G47" s="44">
        <v>6</v>
      </c>
      <c r="H47" s="44">
        <v>55</v>
      </c>
      <c r="I47" s="44">
        <v>90</v>
      </c>
      <c r="J47" s="4">
        <f t="shared" si="4"/>
        <v>505</v>
      </c>
      <c r="K47" s="35">
        <f>IF(J47&gt;0,TRUNC(1000*J47/MAX($J43:$J51),2),0)</f>
        <v>1000</v>
      </c>
    </row>
    <row r="48" spans="1:11" ht="12.75">
      <c r="A48">
        <v>5</v>
      </c>
      <c r="B48" s="3">
        <v>27</v>
      </c>
      <c r="C48" t="s">
        <v>66</v>
      </c>
      <c r="D48" t="s">
        <v>59</v>
      </c>
      <c r="E48">
        <v>76</v>
      </c>
      <c r="F48" s="73">
        <v>63</v>
      </c>
      <c r="G48" s="44">
        <v>6</v>
      </c>
      <c r="H48" s="44"/>
      <c r="I48" s="44">
        <v>90</v>
      </c>
      <c r="J48" s="4">
        <f t="shared" si="4"/>
        <v>450</v>
      </c>
      <c r="K48" s="35">
        <f>IF(J48&gt;0,TRUNC(1000*J48/MAX($J43:$J51),2),0)</f>
        <v>891.08</v>
      </c>
    </row>
    <row r="49" spans="1:11" ht="12.75">
      <c r="A49">
        <v>5</v>
      </c>
      <c r="G49" s="44"/>
      <c r="H49" s="44"/>
      <c r="I49" s="44"/>
      <c r="J49" s="4">
        <f t="shared" si="4"/>
        <v>0</v>
      </c>
      <c r="K49" s="35">
        <f>IF(J49&gt;0,TRUNC(1000*J49/MAX($J43:$J51),2),0)</f>
        <v>0</v>
      </c>
    </row>
    <row r="50" spans="1:11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</row>
    <row r="51" spans="1:11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3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258.01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1000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579.17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>
        <v>4</v>
      </c>
      <c r="C103" t="s">
        <v>69</v>
      </c>
      <c r="D103" t="s">
        <v>73</v>
      </c>
      <c r="E103">
        <v>77</v>
      </c>
      <c r="F103">
        <v>64</v>
      </c>
      <c r="G103" s="24">
        <v>204.11</v>
      </c>
      <c r="H103" s="23"/>
      <c r="I103" s="23"/>
      <c r="J103" s="3"/>
      <c r="K103" s="56"/>
    </row>
    <row r="104" spans="2:11" ht="12.75">
      <c r="B104">
        <v>5</v>
      </c>
      <c r="C104" t="s">
        <v>71</v>
      </c>
      <c r="D104" t="s">
        <v>72</v>
      </c>
      <c r="E104">
        <v>65</v>
      </c>
      <c r="F104">
        <v>77</v>
      </c>
      <c r="G104" s="24">
        <v>0</v>
      </c>
      <c r="H104" s="23"/>
      <c r="I104" s="23"/>
      <c r="J104" s="3"/>
      <c r="K104" s="56"/>
    </row>
    <row r="105" spans="2:11" ht="12.75">
      <c r="B105">
        <v>6</v>
      </c>
      <c r="C105" t="s">
        <v>74</v>
      </c>
      <c r="D105" t="s">
        <v>41</v>
      </c>
      <c r="E105">
        <v>75</v>
      </c>
      <c r="F105">
        <v>72</v>
      </c>
      <c r="G105" s="24">
        <v>989.69</v>
      </c>
      <c r="H105" s="23"/>
      <c r="I105" s="23"/>
      <c r="J105" s="3"/>
      <c r="K105" s="56"/>
    </row>
    <row r="106" spans="2:11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998.53</v>
      </c>
      <c r="H106" s="23"/>
      <c r="I106" s="23"/>
      <c r="J106" s="3"/>
      <c r="K106" s="56"/>
    </row>
    <row r="107" spans="2:11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540.38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358.41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1000</v>
      </c>
    </row>
    <row r="110" spans="2:7" ht="12.75">
      <c r="B110">
        <v>11</v>
      </c>
      <c r="C110" t="s">
        <v>42</v>
      </c>
      <c r="D110" t="s">
        <v>43</v>
      </c>
      <c r="E110">
        <v>71</v>
      </c>
      <c r="F110">
        <v>73</v>
      </c>
      <c r="G110" s="24">
        <v>979.47</v>
      </c>
    </row>
    <row r="111" spans="2:7" ht="12.75">
      <c r="B111">
        <v>12</v>
      </c>
      <c r="G111" s="24">
        <v>0</v>
      </c>
    </row>
    <row r="112" spans="2:7" ht="12.75">
      <c r="B112" s="3">
        <v>13</v>
      </c>
      <c r="C112" s="3" t="s">
        <v>50</v>
      </c>
      <c r="D112" s="3" t="s">
        <v>41</v>
      </c>
      <c r="E112" s="7">
        <v>72</v>
      </c>
      <c r="F112" s="7">
        <v>66</v>
      </c>
      <c r="G112" s="26">
        <v>811.88</v>
      </c>
    </row>
    <row r="113" spans="2:7" ht="12.75">
      <c r="B113">
        <v>14</v>
      </c>
      <c r="C113" t="s">
        <v>70</v>
      </c>
      <c r="D113" t="s">
        <v>53</v>
      </c>
      <c r="E113">
        <v>71</v>
      </c>
      <c r="F113">
        <v>80</v>
      </c>
      <c r="G113" s="24">
        <v>954.81</v>
      </c>
    </row>
    <row r="114" spans="2:7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904.27</v>
      </c>
    </row>
    <row r="115" spans="2:7" ht="12.75">
      <c r="B115">
        <v>16</v>
      </c>
      <c r="C115" t="s">
        <v>68</v>
      </c>
      <c r="D115" t="s">
        <v>41</v>
      </c>
      <c r="E115">
        <v>68</v>
      </c>
      <c r="F115">
        <v>67</v>
      </c>
      <c r="G115" s="24">
        <v>748.89</v>
      </c>
    </row>
    <row r="116" spans="2:7" ht="12.75">
      <c r="B116">
        <v>17</v>
      </c>
      <c r="C116" t="s">
        <v>46</v>
      </c>
      <c r="D116" t="s">
        <v>41</v>
      </c>
      <c r="E116">
        <v>74</v>
      </c>
      <c r="F116">
        <v>76</v>
      </c>
      <c r="G116" s="24">
        <v>801.98</v>
      </c>
    </row>
    <row r="117" spans="2:7" ht="12.75">
      <c r="B117" s="3">
        <v>18</v>
      </c>
      <c r="C117" s="3"/>
      <c r="D117" s="3"/>
      <c r="E117" s="3"/>
      <c r="F117" s="3"/>
      <c r="G117" s="23">
        <v>0</v>
      </c>
    </row>
    <row r="118" spans="2:7" ht="12.75">
      <c r="B118">
        <v>19</v>
      </c>
      <c r="C118" t="s">
        <v>61</v>
      </c>
      <c r="D118" t="s">
        <v>41</v>
      </c>
      <c r="E118">
        <v>74</v>
      </c>
      <c r="F118">
        <v>72</v>
      </c>
      <c r="G118" s="24">
        <v>995.58</v>
      </c>
    </row>
    <row r="119" spans="2:7" ht="12.75">
      <c r="B119">
        <v>20</v>
      </c>
      <c r="C119" t="s">
        <v>60</v>
      </c>
      <c r="D119" t="s">
        <v>41</v>
      </c>
      <c r="E119">
        <v>74</v>
      </c>
      <c r="F119">
        <v>66</v>
      </c>
      <c r="G119" s="24">
        <v>1000</v>
      </c>
    </row>
    <row r="120" spans="2:7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1000</v>
      </c>
    </row>
    <row r="121" spans="2:7" ht="12.75">
      <c r="B121" s="3">
        <v>22</v>
      </c>
      <c r="C121" s="3" t="s">
        <v>64</v>
      </c>
      <c r="D121" s="3" t="s">
        <v>52</v>
      </c>
      <c r="E121" s="3">
        <v>63</v>
      </c>
      <c r="F121" s="3">
        <v>67</v>
      </c>
      <c r="G121" s="23">
        <v>995.62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1000</v>
      </c>
    </row>
    <row r="123" spans="2:7" ht="12.75">
      <c r="B123">
        <v>24</v>
      </c>
      <c r="G123" s="24">
        <v>0</v>
      </c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1000</v>
      </c>
    </row>
    <row r="125" spans="2:7" ht="12.75">
      <c r="B125" s="3">
        <v>26</v>
      </c>
      <c r="C125" s="3" t="s">
        <v>58</v>
      </c>
      <c r="D125" s="3" t="s">
        <v>59</v>
      </c>
      <c r="E125" s="3">
        <v>62</v>
      </c>
      <c r="F125" s="3">
        <v>66</v>
      </c>
      <c r="G125" s="23">
        <v>829.66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891.08</v>
      </c>
    </row>
    <row r="127" spans="2:7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1000</v>
      </c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973.6</v>
      </c>
    </row>
    <row r="129" spans="2:7" ht="12.75">
      <c r="B129">
        <v>30</v>
      </c>
      <c r="G129" s="24">
        <v>0</v>
      </c>
    </row>
    <row r="130" ht="12.75">
      <c r="G130" s="24">
        <v>0</v>
      </c>
    </row>
    <row r="131" spans="2:7" ht="12.75">
      <c r="B131" s="3"/>
      <c r="C131" s="3"/>
      <c r="D131" s="3"/>
      <c r="E131" s="3"/>
      <c r="F131" s="3"/>
      <c r="G131" s="23">
        <v>0</v>
      </c>
    </row>
    <row r="132" ht="12.75">
      <c r="G132" s="24">
        <v>0</v>
      </c>
    </row>
    <row r="134" ht="12.75">
      <c r="G134" s="24">
        <v>0</v>
      </c>
    </row>
    <row r="135" ht="12.75">
      <c r="G135" s="24">
        <v>0</v>
      </c>
    </row>
    <row r="136" ht="12.75">
      <c r="G136" s="24">
        <v>0</v>
      </c>
    </row>
    <row r="138" ht="12.75">
      <c r="G138" s="24">
        <v>0</v>
      </c>
    </row>
    <row r="139" ht="12.75">
      <c r="G139" s="24">
        <v>0</v>
      </c>
    </row>
    <row r="140" spans="2:7" ht="12.75">
      <c r="B140" s="3"/>
      <c r="C140" s="3"/>
      <c r="D140" s="3"/>
      <c r="E140" s="3"/>
      <c r="F140" s="3"/>
      <c r="G140" s="23">
        <v>0</v>
      </c>
    </row>
    <row r="141" spans="2:7" ht="12.75">
      <c r="B141" s="3"/>
      <c r="C141" s="3"/>
      <c r="D141" s="3"/>
      <c r="E141" s="3"/>
      <c r="F141" s="3"/>
      <c r="G141" s="23"/>
    </row>
    <row r="142" ht="12.75">
      <c r="G142" s="24">
        <v>0</v>
      </c>
    </row>
    <row r="143" ht="12.75">
      <c r="G143" s="24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323">
    <pageSetUpPr fitToPage="1"/>
  </sheetPr>
  <dimension ref="A1:IV148"/>
  <sheetViews>
    <sheetView showZeros="0" zoomScale="86" zoomScaleNormal="86" workbookViewId="0" topLeftCell="A1">
      <pane ySplit="2" topLeftCell="BM17" activePane="bottomLeft" state="frozen"/>
      <selection pane="topLeft" activeCell="E9" sqref="E9"/>
      <selection pane="bottomLeft" activeCell="M48" sqref="M48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  <col min="14" max="14" width="3.421875" style="0" customWidth="1"/>
    <col min="15" max="15" width="6.00390625" style="0" bestFit="1" customWidth="1"/>
    <col min="16" max="16" width="16.7109375" style="0" bestFit="1" customWidth="1"/>
    <col min="17" max="17" width="16.8515625" style="0" bestFit="1" customWidth="1"/>
    <col min="18" max="19" width="5.8515625" style="0" bestFit="1" customWidth="1"/>
    <col min="24" max="24" width="12.00390625" style="0" bestFit="1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3</v>
      </c>
      <c r="C3" s="3" t="s">
        <v>49</v>
      </c>
      <c r="D3" s="3" t="s">
        <v>44</v>
      </c>
      <c r="E3" s="3">
        <v>67</v>
      </c>
      <c r="F3" s="73">
        <v>74</v>
      </c>
      <c r="G3" s="42">
        <v>5</v>
      </c>
      <c r="H3" s="42">
        <v>2</v>
      </c>
      <c r="I3" s="42">
        <v>0</v>
      </c>
      <c r="J3" s="4">
        <f aca="true" t="shared" si="0" ref="J3:J11">G3*60+H3+I3</f>
        <v>302</v>
      </c>
      <c r="K3" s="35">
        <f>IF(J3&gt;0,TRUNC(1000*J3/MAX($J3:$J11),2),0)</f>
        <v>458.96</v>
      </c>
    </row>
    <row r="4" spans="1:11" ht="12.75">
      <c r="A4">
        <v>1</v>
      </c>
      <c r="B4" s="3">
        <v>9</v>
      </c>
      <c r="C4" s="6" t="s">
        <v>63</v>
      </c>
      <c r="D4" s="6" t="s">
        <v>41</v>
      </c>
      <c r="E4" s="7">
        <v>80</v>
      </c>
      <c r="F4" s="74">
        <v>78</v>
      </c>
      <c r="G4" s="43">
        <v>6</v>
      </c>
      <c r="H4" s="44">
        <v>50</v>
      </c>
      <c r="I4" s="44">
        <v>75</v>
      </c>
      <c r="J4" s="4">
        <f t="shared" si="0"/>
        <v>485</v>
      </c>
      <c r="K4" s="35">
        <f>IF(J4&gt;0,TRUNC(1000*J4/MAX($J3:$J11),2),0)</f>
        <v>737.08</v>
      </c>
    </row>
    <row r="5" spans="1:11" ht="12.75">
      <c r="A5">
        <v>1</v>
      </c>
      <c r="B5" s="3">
        <v>12</v>
      </c>
      <c r="E5" s="7"/>
      <c r="F5" s="74"/>
      <c r="G5" s="44"/>
      <c r="H5" s="44"/>
      <c r="I5" s="44"/>
      <c r="J5" s="4">
        <f t="shared" si="0"/>
        <v>0</v>
      </c>
      <c r="K5" s="35">
        <f>IF(J5&gt;0,TRUNC(1000*J5/MAX($J3:$J11),2),0)</f>
        <v>0</v>
      </c>
    </row>
    <row r="6" spans="1:11" ht="12.75">
      <c r="A6">
        <v>1</v>
      </c>
      <c r="B6" s="9">
        <v>20</v>
      </c>
      <c r="C6" s="9" t="s">
        <v>60</v>
      </c>
      <c r="D6" s="9" t="s">
        <v>41</v>
      </c>
      <c r="E6" s="9">
        <v>74</v>
      </c>
      <c r="F6" s="74">
        <v>66</v>
      </c>
      <c r="G6" s="44">
        <v>5</v>
      </c>
      <c r="H6" s="44">
        <v>27</v>
      </c>
      <c r="I6" s="44">
        <v>80</v>
      </c>
      <c r="J6" s="4">
        <f t="shared" si="0"/>
        <v>407</v>
      </c>
      <c r="K6" s="35">
        <f>IF(J6&gt;0,TRUNC(1000*J6/MAX($J3:$J11),2),0)</f>
        <v>618.54</v>
      </c>
    </row>
    <row r="7" spans="1:11" ht="12.75">
      <c r="A7">
        <v>1</v>
      </c>
      <c r="B7" s="3">
        <v>23</v>
      </c>
      <c r="C7" t="s">
        <v>65</v>
      </c>
      <c r="D7" t="s">
        <v>52</v>
      </c>
      <c r="E7" s="7">
        <v>78</v>
      </c>
      <c r="F7" s="73">
        <v>80</v>
      </c>
      <c r="G7" s="44">
        <v>3</v>
      </c>
      <c r="H7" s="44">
        <v>34</v>
      </c>
      <c r="I7" s="44">
        <v>100</v>
      </c>
      <c r="J7" s="4">
        <f t="shared" si="0"/>
        <v>314</v>
      </c>
      <c r="K7" s="35">
        <f>IF(J7&gt;0,TRUNC(1000*J7/MAX($J3:$J11),2),0)</f>
        <v>477.2</v>
      </c>
    </row>
    <row r="8" spans="1:11" ht="12.75">
      <c r="A8">
        <v>1</v>
      </c>
      <c r="B8" s="3">
        <v>29</v>
      </c>
      <c r="C8" t="s">
        <v>62</v>
      </c>
      <c r="D8" t="s">
        <v>41</v>
      </c>
      <c r="E8">
        <v>70</v>
      </c>
      <c r="F8" s="73">
        <v>64</v>
      </c>
      <c r="G8" s="44">
        <v>9</v>
      </c>
      <c r="H8" s="44">
        <v>33</v>
      </c>
      <c r="I8" s="44">
        <v>85</v>
      </c>
      <c r="J8" s="4">
        <f t="shared" si="0"/>
        <v>658</v>
      </c>
      <c r="K8" s="35">
        <f>IF(J8&gt;0,TRUNC(1000*J8/MAX($J3:$J11),2),0)</f>
        <v>1000</v>
      </c>
    </row>
    <row r="9" spans="1:11" ht="12.75">
      <c r="A9">
        <v>1</v>
      </c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2</v>
      </c>
      <c r="C13" s="3" t="s">
        <v>47</v>
      </c>
      <c r="D13" s="3" t="s">
        <v>44</v>
      </c>
      <c r="E13" s="3">
        <v>77</v>
      </c>
      <c r="F13" s="73">
        <v>70</v>
      </c>
      <c r="G13" s="42">
        <v>5</v>
      </c>
      <c r="H13" s="42">
        <v>49</v>
      </c>
      <c r="I13" s="42">
        <v>95</v>
      </c>
      <c r="J13" s="4">
        <f aca="true" t="shared" si="1" ref="J13:J21">G13*60+H13+I13</f>
        <v>444</v>
      </c>
      <c r="K13" s="35">
        <f>IF(J13&gt;0,TRUNC(1000*J13/MAX($J13:$J21),2),0)</f>
        <v>969.43</v>
      </c>
    </row>
    <row r="14" spans="1:11" ht="12.75">
      <c r="A14">
        <v>2</v>
      </c>
      <c r="B14" s="3">
        <v>10</v>
      </c>
      <c r="C14" s="6" t="s">
        <v>54</v>
      </c>
      <c r="D14" s="6" t="s">
        <v>52</v>
      </c>
      <c r="E14" s="7">
        <v>80</v>
      </c>
      <c r="F14" s="74">
        <v>78</v>
      </c>
      <c r="G14" s="43">
        <v>5</v>
      </c>
      <c r="H14" s="44">
        <v>58</v>
      </c>
      <c r="I14" s="44">
        <v>100</v>
      </c>
      <c r="J14" s="4">
        <f t="shared" si="1"/>
        <v>458</v>
      </c>
      <c r="K14" s="35">
        <f>IF(J14&gt;0,TRUNC(1000*J14/MAX($J13:$J21),2),0)</f>
        <v>1000</v>
      </c>
    </row>
    <row r="15" spans="1:11" ht="12.75">
      <c r="A15">
        <v>2</v>
      </c>
      <c r="B15" s="3">
        <v>13</v>
      </c>
      <c r="C15" t="s">
        <v>50</v>
      </c>
      <c r="D15" t="s">
        <v>41</v>
      </c>
      <c r="E15" s="7">
        <v>72</v>
      </c>
      <c r="F15" s="74">
        <v>66</v>
      </c>
      <c r="G15" s="44">
        <v>2</v>
      </c>
      <c r="H15" s="44">
        <v>39</v>
      </c>
      <c r="I15" s="44">
        <v>55</v>
      </c>
      <c r="J15" s="4">
        <f t="shared" si="1"/>
        <v>214</v>
      </c>
      <c r="K15" s="35">
        <f>IF(J15&gt;0,TRUNC(1000*J15/MAX($J13:$J21),2),0)</f>
        <v>467.24</v>
      </c>
    </row>
    <row r="16" spans="1:11" ht="12.75">
      <c r="A16">
        <v>2</v>
      </c>
      <c r="B16" s="9">
        <v>16</v>
      </c>
      <c r="C16" s="9" t="s">
        <v>68</v>
      </c>
      <c r="D16" s="9" t="s">
        <v>41</v>
      </c>
      <c r="E16" s="9">
        <v>68</v>
      </c>
      <c r="F16" s="74">
        <v>67</v>
      </c>
      <c r="G16" s="44">
        <v>5</v>
      </c>
      <c r="H16" s="44">
        <v>50</v>
      </c>
      <c r="I16" s="44">
        <v>100</v>
      </c>
      <c r="J16" s="4">
        <f t="shared" si="1"/>
        <v>450</v>
      </c>
      <c r="K16" s="35">
        <f>IF(J16&gt;0,TRUNC(1000*J16/MAX($J13:$J21),2),0)</f>
        <v>982.53</v>
      </c>
    </row>
    <row r="17" spans="1:24" ht="12.75">
      <c r="A17">
        <v>2</v>
      </c>
      <c r="B17" s="3">
        <v>24</v>
      </c>
      <c r="E17" s="7"/>
      <c r="F17" s="73"/>
      <c r="G17" s="44"/>
      <c r="H17" s="44"/>
      <c r="I17" s="44"/>
      <c r="J17" s="4">
        <f t="shared" si="1"/>
        <v>0</v>
      </c>
      <c r="K17" s="35">
        <f>IF(J17&gt;0,TRUNC(1000*J17/MAX($J13:$J21),2),0)</f>
        <v>0</v>
      </c>
      <c r="N17" s="1"/>
      <c r="O17" s="1" t="s">
        <v>5</v>
      </c>
      <c r="P17" s="1" t="s">
        <v>6</v>
      </c>
      <c r="Q17" s="1" t="s">
        <v>7</v>
      </c>
      <c r="R17" s="148" t="s">
        <v>34</v>
      </c>
      <c r="S17" s="148"/>
      <c r="T17" s="147" t="s">
        <v>33</v>
      </c>
      <c r="U17" s="147"/>
      <c r="V17" s="40" t="s">
        <v>8</v>
      </c>
      <c r="W17" s="2" t="s">
        <v>9</v>
      </c>
      <c r="X17" s="54"/>
    </row>
    <row r="18" spans="1:24" ht="12.75">
      <c r="A18">
        <v>2</v>
      </c>
      <c r="B18" s="3">
        <v>26</v>
      </c>
      <c r="C18" t="s">
        <v>58</v>
      </c>
      <c r="D18" t="s">
        <v>59</v>
      </c>
      <c r="E18">
        <v>62</v>
      </c>
      <c r="F18" s="73">
        <v>66</v>
      </c>
      <c r="G18" s="44">
        <v>5</v>
      </c>
      <c r="H18" s="44">
        <v>7</v>
      </c>
      <c r="I18" s="44">
        <v>95</v>
      </c>
      <c r="J18" s="4">
        <f t="shared" si="1"/>
        <v>402</v>
      </c>
      <c r="K18" s="35">
        <f>IF(J18&gt;0,TRUNC(1000*J18/MAX($J13:$J21),2),0)</f>
        <v>877.72</v>
      </c>
      <c r="O18" s="1"/>
      <c r="P18" s="1"/>
      <c r="R18" s="1" t="s">
        <v>11</v>
      </c>
      <c r="S18" s="1" t="s">
        <v>12</v>
      </c>
      <c r="T18" s="41" t="s">
        <v>32</v>
      </c>
      <c r="U18" s="40" t="s">
        <v>13</v>
      </c>
      <c r="V18" s="40" t="s">
        <v>14</v>
      </c>
      <c r="W18" s="2" t="s">
        <v>15</v>
      </c>
      <c r="X18" s="55" t="s">
        <v>16</v>
      </c>
    </row>
    <row r="19" spans="1:24" ht="12.75">
      <c r="A19">
        <v>2</v>
      </c>
      <c r="F19" s="74"/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  <c r="N19" t="s">
        <v>75</v>
      </c>
      <c r="O19" s="88">
        <v>1</v>
      </c>
      <c r="P19" s="88" t="s">
        <v>48</v>
      </c>
      <c r="Q19" s="88" t="s">
        <v>44</v>
      </c>
      <c r="R19" s="88">
        <v>77</v>
      </c>
      <c r="S19" s="89">
        <v>70</v>
      </c>
      <c r="T19" s="42"/>
      <c r="U19" s="42"/>
      <c r="V19" s="42"/>
      <c r="W19" s="4">
        <f aca="true" t="shared" si="2" ref="W19:W24">T19*60+U19+V19</f>
        <v>0</v>
      </c>
      <c r="X19" s="35">
        <f aca="true" t="shared" si="3" ref="X19:X24">IF(W19&gt;0,TRUNC(1000*W19/MAX($W$19:$W$24),2),0)</f>
        <v>0</v>
      </c>
    </row>
    <row r="20" spans="1:24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  <c r="N20" t="s">
        <v>75</v>
      </c>
      <c r="O20" s="3">
        <v>6</v>
      </c>
      <c r="P20" s="6" t="s">
        <v>74</v>
      </c>
      <c r="Q20" s="6" t="s">
        <v>41</v>
      </c>
      <c r="R20" s="7">
        <v>75</v>
      </c>
      <c r="S20" s="74">
        <v>72</v>
      </c>
      <c r="T20" s="43"/>
      <c r="U20" s="44"/>
      <c r="V20" s="44"/>
      <c r="W20" s="4">
        <f t="shared" si="2"/>
        <v>0</v>
      </c>
      <c r="X20" s="35">
        <f t="shared" si="3"/>
        <v>0</v>
      </c>
    </row>
    <row r="21" spans="1:24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  <c r="N21" t="s">
        <v>75</v>
      </c>
      <c r="O21" s="3">
        <v>14</v>
      </c>
      <c r="P21" t="s">
        <v>70</v>
      </c>
      <c r="Q21" t="s">
        <v>53</v>
      </c>
      <c r="R21" s="7">
        <v>71</v>
      </c>
      <c r="S21" s="74">
        <v>80</v>
      </c>
      <c r="T21" s="44">
        <v>5</v>
      </c>
      <c r="U21" s="44">
        <v>47</v>
      </c>
      <c r="V21" s="44">
        <v>95</v>
      </c>
      <c r="W21" s="4">
        <f t="shared" si="2"/>
        <v>442</v>
      </c>
      <c r="X21" s="35">
        <f t="shared" si="3"/>
        <v>1000</v>
      </c>
    </row>
    <row r="22" spans="2:24" ht="12.75">
      <c r="B22" s="3"/>
      <c r="C22" s="3"/>
      <c r="D22" s="3"/>
      <c r="E22" s="3"/>
      <c r="F22" s="73"/>
      <c r="G22" s="42"/>
      <c r="H22" s="42"/>
      <c r="I22" s="42"/>
      <c r="J22" s="4"/>
      <c r="K22" s="5"/>
      <c r="N22" t="s">
        <v>75</v>
      </c>
      <c r="O22" s="9">
        <v>17</v>
      </c>
      <c r="P22" s="9" t="s">
        <v>46</v>
      </c>
      <c r="Q22" s="9" t="s">
        <v>41</v>
      </c>
      <c r="R22" s="9">
        <v>74</v>
      </c>
      <c r="S22" s="74">
        <v>76</v>
      </c>
      <c r="T22" s="44">
        <v>5</v>
      </c>
      <c r="U22" s="44">
        <v>5</v>
      </c>
      <c r="V22" s="44">
        <v>0</v>
      </c>
      <c r="W22" s="4">
        <f t="shared" si="2"/>
        <v>305</v>
      </c>
      <c r="X22" s="35">
        <f t="shared" si="3"/>
        <v>690.04</v>
      </c>
    </row>
    <row r="23" spans="1:24" ht="12.75">
      <c r="A23">
        <v>3</v>
      </c>
      <c r="B23" s="88">
        <v>1</v>
      </c>
      <c r="C23" s="88" t="s">
        <v>48</v>
      </c>
      <c r="D23" s="88" t="s">
        <v>44</v>
      </c>
      <c r="E23" s="88">
        <v>77</v>
      </c>
      <c r="F23" s="89">
        <v>70</v>
      </c>
      <c r="G23" s="42"/>
      <c r="H23" s="42"/>
      <c r="I23" s="42"/>
      <c r="J23" s="4"/>
      <c r="N23" t="s">
        <v>75</v>
      </c>
      <c r="O23" s="3">
        <v>25</v>
      </c>
      <c r="P23" t="s">
        <v>57</v>
      </c>
      <c r="Q23" t="s">
        <v>41</v>
      </c>
      <c r="R23" s="7">
        <v>63</v>
      </c>
      <c r="S23" s="73">
        <v>68</v>
      </c>
      <c r="T23" s="44"/>
      <c r="U23" s="44"/>
      <c r="V23" s="44"/>
      <c r="W23" s="4">
        <f t="shared" si="2"/>
        <v>0</v>
      </c>
      <c r="X23" s="35">
        <f t="shared" si="3"/>
        <v>0</v>
      </c>
    </row>
    <row r="24" spans="1:24" ht="12.75">
      <c r="A24">
        <v>3</v>
      </c>
      <c r="B24" s="3">
        <v>6</v>
      </c>
      <c r="C24" s="6" t="s">
        <v>74</v>
      </c>
      <c r="D24" s="6" t="s">
        <v>41</v>
      </c>
      <c r="E24" s="7">
        <v>75</v>
      </c>
      <c r="F24" s="74">
        <v>72</v>
      </c>
      <c r="G24" s="43"/>
      <c r="H24" s="44"/>
      <c r="I24" s="44"/>
      <c r="J24" s="4"/>
      <c r="K24" s="35">
        <v>661.09</v>
      </c>
      <c r="N24" t="s">
        <v>75</v>
      </c>
      <c r="O24" s="3">
        <v>27</v>
      </c>
      <c r="P24" t="s">
        <v>66</v>
      </c>
      <c r="Q24" t="s">
        <v>59</v>
      </c>
      <c r="R24">
        <v>76</v>
      </c>
      <c r="S24" s="73">
        <v>63</v>
      </c>
      <c r="T24" s="44">
        <v>4</v>
      </c>
      <c r="U24" s="44">
        <v>16</v>
      </c>
      <c r="V24" s="44">
        <v>100</v>
      </c>
      <c r="W24" s="4">
        <f t="shared" si="2"/>
        <v>356</v>
      </c>
      <c r="X24" s="35">
        <f t="shared" si="3"/>
        <v>805.42</v>
      </c>
    </row>
    <row r="25" spans="1:11" ht="12.75">
      <c r="A25">
        <v>3</v>
      </c>
      <c r="B25" s="3">
        <v>14</v>
      </c>
      <c r="C25" t="s">
        <v>70</v>
      </c>
      <c r="D25" t="s">
        <v>53</v>
      </c>
      <c r="E25" s="7">
        <v>71</v>
      </c>
      <c r="F25" s="74">
        <v>80</v>
      </c>
      <c r="G25" s="44"/>
      <c r="H25" s="44"/>
      <c r="I25" s="44"/>
      <c r="J25" s="4"/>
      <c r="K25" s="35">
        <f>1000</f>
        <v>1000</v>
      </c>
    </row>
    <row r="26" spans="1:24" ht="12.75">
      <c r="A26">
        <v>3</v>
      </c>
      <c r="B26" s="9">
        <v>17</v>
      </c>
      <c r="C26" s="9" t="s">
        <v>46</v>
      </c>
      <c r="D26" s="9" t="s">
        <v>41</v>
      </c>
      <c r="E26" s="9">
        <v>74</v>
      </c>
      <c r="F26" s="74">
        <v>76</v>
      </c>
      <c r="G26" s="44"/>
      <c r="H26" s="44"/>
      <c r="I26" s="44"/>
      <c r="J26" s="4"/>
      <c r="K26" s="35">
        <v>690.04</v>
      </c>
      <c r="N26" t="s">
        <v>76</v>
      </c>
      <c r="O26" s="88">
        <v>1</v>
      </c>
      <c r="P26" s="88" t="s">
        <v>48</v>
      </c>
      <c r="Q26" s="88" t="s">
        <v>44</v>
      </c>
      <c r="R26" s="88">
        <v>77</v>
      </c>
      <c r="S26" s="89">
        <v>70</v>
      </c>
      <c r="T26" s="42"/>
      <c r="U26" s="42"/>
      <c r="V26" s="42"/>
      <c r="W26" s="4">
        <f aca="true" t="shared" si="4" ref="W26:W31">T26*60+U26+V26</f>
        <v>0</v>
      </c>
      <c r="X26" s="35">
        <f aca="true" t="shared" si="5" ref="X26:X31">IF(W26&gt;0,TRUNC(1000*W26/MAX($W$26:$W$34),2),0)</f>
        <v>0</v>
      </c>
    </row>
    <row r="27" spans="1:24" ht="12.75">
      <c r="A27">
        <v>3</v>
      </c>
      <c r="B27" s="3">
        <v>25</v>
      </c>
      <c r="C27" t="s">
        <v>57</v>
      </c>
      <c r="D27" t="s">
        <v>41</v>
      </c>
      <c r="E27" s="7">
        <v>63</v>
      </c>
      <c r="F27" s="73">
        <v>68</v>
      </c>
      <c r="G27" s="44"/>
      <c r="H27" s="44"/>
      <c r="I27" s="44"/>
      <c r="J27" s="4"/>
      <c r="K27" s="35">
        <v>572.94</v>
      </c>
      <c r="N27" t="s">
        <v>76</v>
      </c>
      <c r="O27" s="3">
        <v>6</v>
      </c>
      <c r="P27" s="6" t="s">
        <v>74</v>
      </c>
      <c r="Q27" s="6" t="s">
        <v>41</v>
      </c>
      <c r="R27" s="7">
        <v>75</v>
      </c>
      <c r="S27" s="74">
        <v>72</v>
      </c>
      <c r="T27" s="43">
        <v>5</v>
      </c>
      <c r="U27" s="44">
        <v>40</v>
      </c>
      <c r="V27" s="44">
        <v>95</v>
      </c>
      <c r="W27" s="4">
        <f t="shared" si="4"/>
        <v>435</v>
      </c>
      <c r="X27" s="35">
        <f t="shared" si="5"/>
        <v>661.09</v>
      </c>
    </row>
    <row r="28" spans="1:24" ht="12.75">
      <c r="A28">
        <v>3</v>
      </c>
      <c r="B28" s="3">
        <v>27</v>
      </c>
      <c r="C28" t="s">
        <v>66</v>
      </c>
      <c r="D28" t="s">
        <v>59</v>
      </c>
      <c r="E28">
        <v>76</v>
      </c>
      <c r="F28" s="73">
        <v>63</v>
      </c>
      <c r="G28" s="44"/>
      <c r="H28" s="44"/>
      <c r="I28" s="44"/>
      <c r="J28" s="4"/>
      <c r="K28" s="35">
        <v>1000</v>
      </c>
      <c r="N28" t="s">
        <v>76</v>
      </c>
      <c r="O28" s="3">
        <v>14</v>
      </c>
      <c r="P28" t="s">
        <v>70</v>
      </c>
      <c r="Q28" t="s">
        <v>53</v>
      </c>
      <c r="R28" s="7">
        <v>71</v>
      </c>
      <c r="S28" s="74">
        <v>80</v>
      </c>
      <c r="T28" s="44">
        <v>4</v>
      </c>
      <c r="U28" s="44">
        <v>21</v>
      </c>
      <c r="V28" s="44">
        <v>95</v>
      </c>
      <c r="W28" s="4">
        <f t="shared" si="4"/>
        <v>356</v>
      </c>
      <c r="X28" s="35">
        <f t="shared" si="5"/>
        <v>541.03</v>
      </c>
    </row>
    <row r="29" spans="1:24" ht="12.75">
      <c r="A29">
        <v>3</v>
      </c>
      <c r="G29" s="44"/>
      <c r="H29" s="44"/>
      <c r="I29" s="44"/>
      <c r="J29" s="4">
        <f>G29*60+H29+I29</f>
        <v>0</v>
      </c>
      <c r="K29" s="35">
        <f>IF(J29&gt;0,TRUNC(1000*J29/MAX($J23:$J31),2),0)</f>
        <v>0</v>
      </c>
      <c r="N29" t="s">
        <v>76</v>
      </c>
      <c r="O29" s="9">
        <v>17</v>
      </c>
      <c r="P29" s="9" t="s">
        <v>46</v>
      </c>
      <c r="Q29" s="9" t="s">
        <v>41</v>
      </c>
      <c r="R29" s="9">
        <v>74</v>
      </c>
      <c r="S29" s="74">
        <v>76</v>
      </c>
      <c r="T29" s="44">
        <v>5</v>
      </c>
      <c r="U29" s="44">
        <v>57</v>
      </c>
      <c r="V29" s="44">
        <v>85</v>
      </c>
      <c r="W29" s="4">
        <f t="shared" si="4"/>
        <v>442</v>
      </c>
      <c r="X29" s="35">
        <f t="shared" si="5"/>
        <v>671.73</v>
      </c>
    </row>
    <row r="30" spans="1:24" ht="12.75">
      <c r="A30">
        <v>3</v>
      </c>
      <c r="B30" s="3"/>
      <c r="C30" s="3"/>
      <c r="D30" s="3"/>
      <c r="E30" s="3"/>
      <c r="F30" s="73"/>
      <c r="G30" s="44"/>
      <c r="H30" s="44"/>
      <c r="I30" s="44"/>
      <c r="J30" s="4">
        <f>G30*60+H30+I30</f>
        <v>0</v>
      </c>
      <c r="K30" s="35">
        <f>IF(J30&gt;0,TRUNC(1000*J30/MAX($J23:$J31),2),0)</f>
        <v>0</v>
      </c>
      <c r="N30" t="s">
        <v>76</v>
      </c>
      <c r="O30" s="3">
        <v>25</v>
      </c>
      <c r="P30" t="s">
        <v>57</v>
      </c>
      <c r="Q30" t="s">
        <v>41</v>
      </c>
      <c r="R30" s="7">
        <v>63</v>
      </c>
      <c r="S30" s="73">
        <v>68</v>
      </c>
      <c r="T30" s="44">
        <v>4</v>
      </c>
      <c r="U30" s="44">
        <v>37</v>
      </c>
      <c r="V30" s="44">
        <v>100</v>
      </c>
      <c r="W30" s="4">
        <f t="shared" si="4"/>
        <v>377</v>
      </c>
      <c r="X30" s="35">
        <f t="shared" si="5"/>
        <v>572.94</v>
      </c>
    </row>
    <row r="31" spans="1:24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>G31*60+H31+I31</f>
        <v>0</v>
      </c>
      <c r="K31" s="35">
        <f>IF(J31&gt;0,TRUNC(1000*J31/MAX($J23:$J31),2),0)</f>
        <v>0</v>
      </c>
      <c r="N31" t="s">
        <v>76</v>
      </c>
      <c r="O31" s="3">
        <v>27</v>
      </c>
      <c r="P31" t="s">
        <v>66</v>
      </c>
      <c r="Q31" t="s">
        <v>59</v>
      </c>
      <c r="R31">
        <v>76</v>
      </c>
      <c r="S31" s="73">
        <v>63</v>
      </c>
      <c r="T31" s="44">
        <v>9</v>
      </c>
      <c r="U31" s="44">
        <v>23</v>
      </c>
      <c r="V31" s="44">
        <v>95</v>
      </c>
      <c r="W31" s="4">
        <f t="shared" si="4"/>
        <v>658</v>
      </c>
      <c r="X31" s="35">
        <f t="shared" si="5"/>
        <v>1000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4</v>
      </c>
      <c r="C33" s="3" t="s">
        <v>69</v>
      </c>
      <c r="D33" s="3" t="s">
        <v>73</v>
      </c>
      <c r="E33" s="3">
        <v>77</v>
      </c>
      <c r="F33" s="73">
        <v>64</v>
      </c>
      <c r="G33" s="42">
        <v>5</v>
      </c>
      <c r="H33" s="42">
        <v>1</v>
      </c>
      <c r="I33" s="42">
        <v>85</v>
      </c>
      <c r="J33" s="4">
        <f aca="true" t="shared" si="6" ref="J33:J41">G33*60+H33+I33</f>
        <v>386</v>
      </c>
      <c r="K33" s="35">
        <f>IF(J33&gt;0,TRUNC(1000*J33/MAX($J33:$J41),2),0)</f>
        <v>564.32</v>
      </c>
    </row>
    <row r="34" spans="1:11" ht="12.75">
      <c r="A34">
        <v>4</v>
      </c>
      <c r="B34" s="3">
        <v>7</v>
      </c>
      <c r="C34" s="6" t="s">
        <v>51</v>
      </c>
      <c r="D34" s="6" t="s">
        <v>52</v>
      </c>
      <c r="E34" s="7">
        <v>79</v>
      </c>
      <c r="F34" s="74">
        <v>65</v>
      </c>
      <c r="G34" s="43">
        <v>9</v>
      </c>
      <c r="H34" s="44">
        <v>44</v>
      </c>
      <c r="I34" s="44">
        <v>100</v>
      </c>
      <c r="J34" s="4">
        <f t="shared" si="6"/>
        <v>684</v>
      </c>
      <c r="K34" s="35">
        <f>IF(J34&gt;0,TRUNC(1000*J34/MAX($J33:$J41),2),0)</f>
        <v>1000</v>
      </c>
    </row>
    <row r="35" spans="1:11" ht="12.75">
      <c r="A35">
        <v>4</v>
      </c>
      <c r="B35" s="3">
        <v>15</v>
      </c>
      <c r="C35" t="s">
        <v>45</v>
      </c>
      <c r="D35" t="s">
        <v>43</v>
      </c>
      <c r="E35" s="7">
        <v>69</v>
      </c>
      <c r="F35" s="74">
        <v>75</v>
      </c>
      <c r="G35" s="44">
        <v>5</v>
      </c>
      <c r="H35" s="44">
        <v>19</v>
      </c>
      <c r="I35" s="44">
        <v>100</v>
      </c>
      <c r="J35" s="4">
        <f t="shared" si="6"/>
        <v>419</v>
      </c>
      <c r="K35" s="35">
        <f>IF(J35&gt;0,TRUNC(1000*J35/MAX($J33:$J41),2),0)</f>
        <v>612.57</v>
      </c>
    </row>
    <row r="36" spans="1:11" ht="12.75">
      <c r="A36">
        <v>4</v>
      </c>
      <c r="B36" s="9">
        <v>18</v>
      </c>
      <c r="C36" s="9"/>
      <c r="D36" s="9"/>
      <c r="E36" s="9"/>
      <c r="F36" s="74"/>
      <c r="G36" s="44"/>
      <c r="H36" s="44"/>
      <c r="I36" s="44"/>
      <c r="J36" s="4">
        <f t="shared" si="6"/>
        <v>0</v>
      </c>
      <c r="K36" s="35">
        <f>IF(J36&gt;0,TRUNC(1000*J36/MAX($J33:$J41),2),0)</f>
        <v>0</v>
      </c>
    </row>
    <row r="37" spans="1:11" ht="12.75">
      <c r="A37">
        <v>4</v>
      </c>
      <c r="B37" s="3">
        <v>21</v>
      </c>
      <c r="C37" t="s">
        <v>55</v>
      </c>
      <c r="D37" t="s">
        <v>52</v>
      </c>
      <c r="E37" s="7">
        <v>66</v>
      </c>
      <c r="F37" s="73">
        <v>74</v>
      </c>
      <c r="G37" s="44">
        <v>8</v>
      </c>
      <c r="H37" s="44">
        <v>43</v>
      </c>
      <c r="I37" s="44">
        <v>95</v>
      </c>
      <c r="J37" s="4">
        <f t="shared" si="6"/>
        <v>618</v>
      </c>
      <c r="K37" s="35">
        <f>IF(J37&gt;0,TRUNC(1000*J37/MAX($J33:$J41),2),0)</f>
        <v>903.5</v>
      </c>
    </row>
    <row r="38" spans="1:11" ht="12.75">
      <c r="A38">
        <v>4</v>
      </c>
      <c r="B38" s="3">
        <v>28</v>
      </c>
      <c r="C38" t="s">
        <v>67</v>
      </c>
      <c r="D38" t="s">
        <v>59</v>
      </c>
      <c r="E38">
        <v>62</v>
      </c>
      <c r="F38" s="73">
        <v>77</v>
      </c>
      <c r="G38" s="44">
        <v>7</v>
      </c>
      <c r="H38" s="44">
        <v>49</v>
      </c>
      <c r="I38" s="44">
        <v>95</v>
      </c>
      <c r="J38" s="4">
        <f t="shared" si="6"/>
        <v>564</v>
      </c>
      <c r="K38" s="35">
        <f>IF(J38&gt;0,TRUNC(1000*J38/MAX($J33:$J41),2),0)</f>
        <v>824.56</v>
      </c>
    </row>
    <row r="39" spans="1:11" ht="12.75">
      <c r="A39">
        <v>4</v>
      </c>
      <c r="G39" s="44"/>
      <c r="H39" s="44"/>
      <c r="I39" s="44"/>
      <c r="J39" s="4">
        <f t="shared" si="6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6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6"/>
        <v>0</v>
      </c>
      <c r="K41" s="35">
        <f>IF(J41&gt;0,TRUNC(1000*J41/MAX($J33:$J41),2),0)</f>
        <v>0</v>
      </c>
    </row>
    <row r="42" spans="2:11" ht="12.75">
      <c r="B42" s="3"/>
      <c r="F42" s="73"/>
      <c r="G42" s="44"/>
      <c r="H42" s="44"/>
      <c r="I42" s="44"/>
      <c r="J42" s="4"/>
      <c r="K42" s="5"/>
    </row>
    <row r="43" spans="1:11" ht="12.75">
      <c r="A43">
        <v>5</v>
      </c>
      <c r="B43" s="88">
        <v>5</v>
      </c>
      <c r="C43" s="88" t="s">
        <v>71</v>
      </c>
      <c r="D43" s="88" t="s">
        <v>72</v>
      </c>
      <c r="E43" s="88">
        <v>65</v>
      </c>
      <c r="F43" s="89">
        <v>77</v>
      </c>
      <c r="G43" s="42"/>
      <c r="H43" s="42"/>
      <c r="I43" s="42"/>
      <c r="J43" s="4">
        <f aca="true" t="shared" si="7" ref="J43:J51">G43*60+H43+I43</f>
        <v>0</v>
      </c>
      <c r="K43" s="35">
        <f>IF(J43&gt;0,TRUNC(1000*J43/MAX($J43:$J51),2),0)</f>
        <v>0</v>
      </c>
    </row>
    <row r="44" spans="1:11" ht="12.75">
      <c r="A44">
        <v>5</v>
      </c>
      <c r="B44" s="3">
        <v>8</v>
      </c>
      <c r="C44" s="6" t="s">
        <v>56</v>
      </c>
      <c r="D44" s="6" t="s">
        <v>52</v>
      </c>
      <c r="E44" s="7">
        <v>80</v>
      </c>
      <c r="F44" s="74">
        <v>73</v>
      </c>
      <c r="G44" s="43">
        <v>8</v>
      </c>
      <c r="H44" s="44">
        <v>1</v>
      </c>
      <c r="I44" s="44">
        <v>90</v>
      </c>
      <c r="J44" s="4">
        <f t="shared" si="7"/>
        <v>571</v>
      </c>
      <c r="K44" s="35">
        <f>IF(J44&gt;0,TRUNC(1000*J44/MAX($J43:$J51),2),0)</f>
        <v>1000</v>
      </c>
    </row>
    <row r="45" spans="1:11" ht="12.75">
      <c r="A45">
        <v>5</v>
      </c>
      <c r="B45" s="3">
        <v>11</v>
      </c>
      <c r="C45" t="s">
        <v>42</v>
      </c>
      <c r="D45" t="s">
        <v>43</v>
      </c>
      <c r="E45" s="7">
        <v>71</v>
      </c>
      <c r="F45" s="74">
        <v>73</v>
      </c>
      <c r="G45" s="44">
        <v>7</v>
      </c>
      <c r="H45" s="44">
        <v>10</v>
      </c>
      <c r="I45" s="44">
        <v>95</v>
      </c>
      <c r="J45" s="4">
        <f t="shared" si="7"/>
        <v>525</v>
      </c>
      <c r="K45" s="35">
        <f>IF(J45&gt;0,TRUNC(1000*J45/MAX($J43:$J51),2),0)</f>
        <v>919.43</v>
      </c>
    </row>
    <row r="46" spans="1:11" ht="12.75">
      <c r="A46">
        <v>5</v>
      </c>
      <c r="B46" s="9">
        <v>19</v>
      </c>
      <c r="C46" s="9" t="s">
        <v>61</v>
      </c>
      <c r="D46" s="9" t="s">
        <v>41</v>
      </c>
      <c r="E46" s="9">
        <v>74</v>
      </c>
      <c r="F46" s="74">
        <v>72</v>
      </c>
      <c r="G46" s="44">
        <v>5</v>
      </c>
      <c r="H46" s="44">
        <v>24</v>
      </c>
      <c r="I46" s="44">
        <v>95</v>
      </c>
      <c r="J46" s="4">
        <f t="shared" si="7"/>
        <v>419</v>
      </c>
      <c r="K46" s="35">
        <f>IF(J46&gt;0,TRUNC(1000*J46/MAX($J43:$J51),2),0)</f>
        <v>733.8</v>
      </c>
    </row>
    <row r="47" spans="1:11" ht="12.75">
      <c r="A47">
        <v>5</v>
      </c>
      <c r="B47" s="3">
        <v>22</v>
      </c>
      <c r="C47" t="s">
        <v>64</v>
      </c>
      <c r="D47" t="s">
        <v>52</v>
      </c>
      <c r="E47" s="7">
        <v>63</v>
      </c>
      <c r="F47" s="73">
        <v>67</v>
      </c>
      <c r="G47" s="44">
        <v>7</v>
      </c>
      <c r="H47" s="44">
        <v>39</v>
      </c>
      <c r="I47" s="44">
        <v>100</v>
      </c>
      <c r="J47" s="4">
        <f t="shared" si="7"/>
        <v>559</v>
      </c>
      <c r="K47" s="35">
        <f>IF(J47&gt;0,TRUNC(1000*J47/MAX($J43:$J51),2),0)</f>
        <v>978.98</v>
      </c>
    </row>
    <row r="48" spans="1:11" ht="12.75">
      <c r="A48">
        <v>5</v>
      </c>
      <c r="B48" s="3">
        <v>30</v>
      </c>
      <c r="F48" s="73"/>
      <c r="G48" s="44"/>
      <c r="H48" s="44"/>
      <c r="I48" s="44"/>
      <c r="J48" s="4">
        <f t="shared" si="7"/>
        <v>0</v>
      </c>
      <c r="K48" s="35">
        <f>IF(J48&gt;0,TRUNC(1000*J48/MAX($J43:$J51),2),0)</f>
        <v>0</v>
      </c>
    </row>
    <row r="49" spans="1:11" ht="12.75">
      <c r="A49">
        <v>5</v>
      </c>
      <c r="F49" s="7"/>
      <c r="G49" s="44"/>
      <c r="H49" s="44"/>
      <c r="I49" s="44"/>
      <c r="J49" s="4">
        <f t="shared" si="7"/>
        <v>0</v>
      </c>
      <c r="K49" s="35">
        <f>IF(J49&gt;0,TRUNC(1000*J49/MAX($J43:$J51),2),0)</f>
        <v>0</v>
      </c>
    </row>
    <row r="50" spans="1:11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7"/>
        <v>0</v>
      </c>
      <c r="K50" s="35">
        <f>IF(J50&gt;0,TRUNC(1000*J50/MAX($J43:$J51),2),0)</f>
        <v>0</v>
      </c>
    </row>
    <row r="51" spans="1:11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7"/>
        <v>0</v>
      </c>
      <c r="K51" s="35">
        <f>IF(J51&gt;0,TRUNC(1000*J51/MAX($J43:$J51),2),0)</f>
        <v>0</v>
      </c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3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1" ht="12.75">
      <c r="B98" s="3"/>
      <c r="C98" s="3"/>
      <c r="D98" s="3"/>
      <c r="E98" s="3"/>
      <c r="F98" s="3"/>
      <c r="G98" s="23"/>
      <c r="H98" s="23"/>
      <c r="I98" s="23"/>
      <c r="J98" s="3"/>
      <c r="K98" s="56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>
        <v>1</v>
      </c>
      <c r="C100" t="s">
        <v>48</v>
      </c>
      <c r="D100" t="s">
        <v>44</v>
      </c>
      <c r="E100">
        <v>77</v>
      </c>
      <c r="F100">
        <v>70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969.43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458.96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>
        <v>4</v>
      </c>
      <c r="C103" t="s">
        <v>69</v>
      </c>
      <c r="D103" t="s">
        <v>73</v>
      </c>
      <c r="E103">
        <v>77</v>
      </c>
      <c r="F103">
        <v>64</v>
      </c>
      <c r="G103" s="24">
        <v>564.32</v>
      </c>
      <c r="H103" s="23"/>
      <c r="I103" s="23"/>
      <c r="J103" s="3"/>
      <c r="K103" s="56"/>
    </row>
    <row r="104" spans="2:11" ht="12.75">
      <c r="B104">
        <v>5</v>
      </c>
      <c r="C104" t="s">
        <v>71</v>
      </c>
      <c r="D104" t="s">
        <v>72</v>
      </c>
      <c r="E104">
        <v>65</v>
      </c>
      <c r="F104">
        <v>77</v>
      </c>
      <c r="G104" s="24">
        <v>0</v>
      </c>
      <c r="H104" s="23"/>
      <c r="I104" s="23"/>
      <c r="J104" s="3"/>
      <c r="K104" s="56"/>
    </row>
    <row r="105" spans="2:11" ht="12.75">
      <c r="B105">
        <v>6</v>
      </c>
      <c r="C105" t="s">
        <v>74</v>
      </c>
      <c r="D105" t="s">
        <v>41</v>
      </c>
      <c r="E105">
        <v>75</v>
      </c>
      <c r="F105">
        <v>72</v>
      </c>
      <c r="G105" s="24">
        <v>661.09</v>
      </c>
      <c r="H105" s="23"/>
      <c r="I105" s="23"/>
      <c r="J105" s="3"/>
      <c r="K105" s="56"/>
    </row>
    <row r="106" spans="2:11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1000</v>
      </c>
      <c r="H106" s="23"/>
      <c r="I106" s="23"/>
      <c r="J106" s="3"/>
      <c r="K106" s="56"/>
    </row>
    <row r="107" spans="2:11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1000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737.08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1000</v>
      </c>
    </row>
    <row r="110" spans="2:7" ht="12.75">
      <c r="B110">
        <v>11</v>
      </c>
      <c r="C110" t="s">
        <v>42</v>
      </c>
      <c r="D110" t="s">
        <v>43</v>
      </c>
      <c r="E110">
        <v>71</v>
      </c>
      <c r="F110">
        <v>73</v>
      </c>
      <c r="G110" s="24">
        <v>919.43</v>
      </c>
    </row>
    <row r="111" spans="2:7" ht="12.75">
      <c r="B111" s="3">
        <v>12</v>
      </c>
      <c r="C111" s="3"/>
      <c r="D111" s="3"/>
      <c r="E111" s="3"/>
      <c r="F111" s="3"/>
      <c r="G111" s="23">
        <v>0</v>
      </c>
    </row>
    <row r="112" spans="2:7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467.24</v>
      </c>
    </row>
    <row r="113" spans="2:7" ht="12.75">
      <c r="B113">
        <v>14</v>
      </c>
      <c r="C113" t="s">
        <v>70</v>
      </c>
      <c r="D113" t="s">
        <v>53</v>
      </c>
      <c r="E113">
        <v>71</v>
      </c>
      <c r="F113">
        <v>80</v>
      </c>
      <c r="G113" s="24">
        <v>1000</v>
      </c>
    </row>
    <row r="114" spans="2:7" ht="12.75">
      <c r="B114" s="3">
        <v>15</v>
      </c>
      <c r="C114" s="3" t="s">
        <v>45</v>
      </c>
      <c r="D114" s="3" t="s">
        <v>43</v>
      </c>
      <c r="E114" s="3">
        <v>69</v>
      </c>
      <c r="F114" s="3">
        <v>75</v>
      </c>
      <c r="G114" s="23">
        <v>612.57</v>
      </c>
    </row>
    <row r="115" spans="2:7" ht="12.75">
      <c r="B115" s="3">
        <v>16</v>
      </c>
      <c r="C115" s="3" t="s">
        <v>68</v>
      </c>
      <c r="D115" s="3" t="s">
        <v>41</v>
      </c>
      <c r="E115" s="3">
        <v>68</v>
      </c>
      <c r="F115" s="3">
        <v>67</v>
      </c>
      <c r="G115" s="23">
        <v>982.53</v>
      </c>
    </row>
    <row r="116" spans="2:7" ht="12.75">
      <c r="B116">
        <v>17</v>
      </c>
      <c r="C116" t="s">
        <v>46</v>
      </c>
      <c r="D116" t="s">
        <v>41</v>
      </c>
      <c r="E116">
        <v>74</v>
      </c>
      <c r="F116">
        <v>76</v>
      </c>
      <c r="G116" s="24">
        <v>690.04</v>
      </c>
    </row>
    <row r="117" spans="2:7" ht="12.75">
      <c r="B117">
        <v>18</v>
      </c>
      <c r="G117" s="24">
        <v>0</v>
      </c>
    </row>
    <row r="118" spans="2:7" ht="12.75">
      <c r="B118">
        <v>19</v>
      </c>
      <c r="C118" t="s">
        <v>61</v>
      </c>
      <c r="D118" t="s">
        <v>41</v>
      </c>
      <c r="E118">
        <v>74</v>
      </c>
      <c r="F118">
        <v>72</v>
      </c>
      <c r="G118" s="24">
        <v>733.8</v>
      </c>
    </row>
    <row r="119" spans="2:7" ht="12.75">
      <c r="B119" s="3">
        <v>20</v>
      </c>
      <c r="C119" s="3" t="s">
        <v>60</v>
      </c>
      <c r="D119" s="3" t="s">
        <v>41</v>
      </c>
      <c r="E119" s="3">
        <v>74</v>
      </c>
      <c r="F119" s="3">
        <v>66</v>
      </c>
      <c r="G119" s="23">
        <v>618.54</v>
      </c>
    </row>
    <row r="120" spans="2:7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903.5</v>
      </c>
    </row>
    <row r="121" spans="2:7" ht="12.75">
      <c r="B121">
        <v>22</v>
      </c>
      <c r="C121" t="s">
        <v>64</v>
      </c>
      <c r="D121" t="s">
        <v>52</v>
      </c>
      <c r="E121">
        <v>63</v>
      </c>
      <c r="F121">
        <v>67</v>
      </c>
      <c r="G121" s="24">
        <v>978.98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477.2</v>
      </c>
    </row>
    <row r="123" spans="2:7" ht="12.75">
      <c r="B123">
        <v>24</v>
      </c>
      <c r="G123" s="24">
        <v>0</v>
      </c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572.94</v>
      </c>
    </row>
    <row r="125" spans="2:7" ht="12.75">
      <c r="B125">
        <v>26</v>
      </c>
      <c r="C125" t="s">
        <v>58</v>
      </c>
      <c r="D125" t="s">
        <v>59</v>
      </c>
      <c r="E125">
        <v>62</v>
      </c>
      <c r="F125">
        <v>66</v>
      </c>
      <c r="G125" s="24">
        <v>866.81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1000</v>
      </c>
    </row>
    <row r="127" spans="2:7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824.56</v>
      </c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1000</v>
      </c>
    </row>
    <row r="129" spans="2:7" ht="12.75">
      <c r="B129">
        <v>30</v>
      </c>
      <c r="G129" s="24">
        <v>0</v>
      </c>
    </row>
    <row r="130" spans="2:7" ht="12.75">
      <c r="B130" s="3"/>
      <c r="C130" s="3"/>
      <c r="D130" s="3"/>
      <c r="E130" s="3"/>
      <c r="F130" s="3"/>
      <c r="G130" s="23">
        <v>0</v>
      </c>
    </row>
    <row r="131" ht="12.75">
      <c r="G131" s="24">
        <v>0</v>
      </c>
    </row>
    <row r="132" ht="12.75">
      <c r="G132" s="24">
        <v>0</v>
      </c>
    </row>
    <row r="133" spans="2:7" ht="12.75">
      <c r="B133" s="3"/>
      <c r="C133" s="3"/>
      <c r="D133" s="3"/>
      <c r="E133" s="7"/>
      <c r="F133" s="7"/>
      <c r="G133" s="26"/>
    </row>
    <row r="134" ht="12.75">
      <c r="G134" s="24">
        <v>0</v>
      </c>
    </row>
    <row r="135" ht="12.75">
      <c r="G135" s="24">
        <v>0</v>
      </c>
    </row>
    <row r="136" ht="12.75">
      <c r="G136" s="24">
        <v>0</v>
      </c>
    </row>
    <row r="138" spans="2:7" ht="12.75">
      <c r="B138" s="3"/>
      <c r="C138" s="3"/>
      <c r="D138" s="3"/>
      <c r="E138" s="3"/>
      <c r="F138" s="3"/>
      <c r="G138" s="23">
        <v>0</v>
      </c>
    </row>
    <row r="139" ht="12.75">
      <c r="G139" s="24">
        <v>0</v>
      </c>
    </row>
    <row r="140" ht="12.75">
      <c r="G140" s="24">
        <v>0</v>
      </c>
    </row>
    <row r="142" ht="12.75">
      <c r="G142" s="24">
        <v>0</v>
      </c>
    </row>
    <row r="143" spans="2:7" ht="12.75">
      <c r="B143" s="3"/>
      <c r="C143" s="3"/>
      <c r="D143" s="3"/>
      <c r="E143" s="3"/>
      <c r="F143" s="3"/>
      <c r="G143" s="23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4">
    <mergeCell ref="G1:H1"/>
    <mergeCell ref="E1:F1"/>
    <mergeCell ref="R17:S17"/>
    <mergeCell ref="T17:U17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326">
    <pageSetUpPr fitToPage="1"/>
  </sheetPr>
  <dimension ref="A1:IV148"/>
  <sheetViews>
    <sheetView showZeros="0" zoomScale="86" zoomScaleNormal="86" workbookViewId="0" topLeftCell="A1">
      <pane ySplit="2" topLeftCell="BM19" activePane="bottomLeft" state="frozen"/>
      <selection pane="topLeft" activeCell="L67" sqref="L67"/>
      <selection pane="bottomLeft" activeCell="M50" sqref="M50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3">
        <v>3</v>
      </c>
      <c r="C3" s="3" t="s">
        <v>49</v>
      </c>
      <c r="D3" s="3" t="s">
        <v>44</v>
      </c>
      <c r="E3" s="3">
        <v>67</v>
      </c>
      <c r="F3" s="73">
        <v>74</v>
      </c>
      <c r="G3" s="42">
        <v>9</v>
      </c>
      <c r="H3" s="42">
        <v>34</v>
      </c>
      <c r="I3" s="42">
        <v>95</v>
      </c>
      <c r="J3" s="4">
        <f aca="true" t="shared" si="0" ref="J3:J11">G3*60+H3+I3</f>
        <v>669</v>
      </c>
      <c r="K3" s="35">
        <f>IF(J3&gt;0,TRUNC(1000*J3/MAX($J3:$J11),2),0)</f>
        <v>970.97</v>
      </c>
    </row>
    <row r="4" spans="1:11" ht="12.75">
      <c r="A4">
        <v>1</v>
      </c>
      <c r="B4" s="3">
        <v>7</v>
      </c>
      <c r="C4" s="6" t="s">
        <v>51</v>
      </c>
      <c r="D4" s="6" t="s">
        <v>52</v>
      </c>
      <c r="E4" s="7">
        <v>79</v>
      </c>
      <c r="F4" s="74">
        <v>65</v>
      </c>
      <c r="G4" s="43">
        <v>9</v>
      </c>
      <c r="H4" s="44">
        <v>50</v>
      </c>
      <c r="I4" s="44">
        <v>95</v>
      </c>
      <c r="J4" s="4">
        <f t="shared" si="0"/>
        <v>685</v>
      </c>
      <c r="K4" s="35">
        <f>IF(J4&gt;0,TRUNC(1000*J4/MAX($J3:$J11),2),0)</f>
        <v>994.19</v>
      </c>
    </row>
    <row r="5" spans="1:11" ht="12.75">
      <c r="A5">
        <v>1</v>
      </c>
      <c r="B5" s="3">
        <v>17</v>
      </c>
      <c r="C5" t="s">
        <v>46</v>
      </c>
      <c r="D5" t="s">
        <v>41</v>
      </c>
      <c r="E5" s="7">
        <v>74</v>
      </c>
      <c r="F5" s="74">
        <v>76</v>
      </c>
      <c r="G5" s="44">
        <v>9</v>
      </c>
      <c r="H5" s="44">
        <v>42</v>
      </c>
      <c r="I5" s="44">
        <v>55</v>
      </c>
      <c r="J5" s="4">
        <f t="shared" si="0"/>
        <v>637</v>
      </c>
      <c r="K5" s="35">
        <f>IF(J5&gt;0,TRUNC(1000*J5/MAX($J3:$J11),2),0)</f>
        <v>924.52</v>
      </c>
    </row>
    <row r="6" spans="1:11" ht="12.75">
      <c r="A6">
        <v>1</v>
      </c>
      <c r="B6" s="9">
        <v>21</v>
      </c>
      <c r="C6" s="9" t="s">
        <v>55</v>
      </c>
      <c r="D6" s="9" t="s">
        <v>52</v>
      </c>
      <c r="E6" s="9">
        <v>66</v>
      </c>
      <c r="F6" s="74">
        <v>74</v>
      </c>
      <c r="G6" s="44">
        <v>9</v>
      </c>
      <c r="H6" s="44">
        <v>49</v>
      </c>
      <c r="I6" s="44">
        <v>100</v>
      </c>
      <c r="J6" s="4">
        <f t="shared" si="0"/>
        <v>689</v>
      </c>
      <c r="K6" s="35">
        <f>IF(J6&gt;0,TRUNC(1000*J6/MAX($J3:$J11),2),0)</f>
        <v>1000</v>
      </c>
    </row>
    <row r="7" spans="1:11" ht="12.75">
      <c r="A7">
        <v>1</v>
      </c>
      <c r="B7" s="3">
        <v>26</v>
      </c>
      <c r="C7" t="s">
        <v>58</v>
      </c>
      <c r="D7" t="s">
        <v>59</v>
      </c>
      <c r="E7" s="7">
        <v>62</v>
      </c>
      <c r="F7" s="73">
        <v>66</v>
      </c>
      <c r="G7" s="44">
        <v>9</v>
      </c>
      <c r="H7" s="44">
        <v>47</v>
      </c>
      <c r="I7" s="44">
        <v>100</v>
      </c>
      <c r="J7" s="4">
        <f t="shared" si="0"/>
        <v>687</v>
      </c>
      <c r="K7" s="35">
        <f>IF(J7&gt;0,TRUNC(1000*J7/MAX($J3:$J11),2),0)</f>
        <v>997.09</v>
      </c>
    </row>
    <row r="8" spans="1:11" ht="12.75">
      <c r="A8">
        <v>1</v>
      </c>
      <c r="B8" s="3">
        <v>12</v>
      </c>
      <c r="F8" s="73"/>
      <c r="G8" s="44"/>
      <c r="H8" s="44"/>
      <c r="I8" s="44"/>
      <c r="J8" s="4">
        <f t="shared" si="0"/>
        <v>0</v>
      </c>
      <c r="K8" s="35">
        <f>IF(J8&gt;0,TRUNC(1000*J8/MAX($J3:$J11),2),0)</f>
        <v>0</v>
      </c>
    </row>
    <row r="9" spans="1:11" ht="12.75">
      <c r="A9">
        <v>1</v>
      </c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4</v>
      </c>
      <c r="C13" s="3" t="s">
        <v>69</v>
      </c>
      <c r="D13" s="3" t="s">
        <v>73</v>
      </c>
      <c r="E13" s="3">
        <v>77</v>
      </c>
      <c r="F13" s="73">
        <v>64</v>
      </c>
      <c r="G13" s="42">
        <v>4</v>
      </c>
      <c r="H13" s="42">
        <v>46</v>
      </c>
      <c r="I13" s="42">
        <v>65</v>
      </c>
      <c r="J13" s="4">
        <f aca="true" t="shared" si="1" ref="J13:J21">G13*60+H13+I13</f>
        <v>351</v>
      </c>
      <c r="K13" s="35">
        <f>IF(J13&gt;0,TRUNC(1000*J13/MAX($J13:$J21),2),0)</f>
        <v>511.66</v>
      </c>
    </row>
    <row r="14" spans="1:11" ht="12.75">
      <c r="A14">
        <v>2</v>
      </c>
      <c r="B14" s="3">
        <v>8</v>
      </c>
      <c r="C14" s="6" t="s">
        <v>56</v>
      </c>
      <c r="D14" s="6" t="s">
        <v>52</v>
      </c>
      <c r="E14" s="7">
        <v>80</v>
      </c>
      <c r="F14" s="74">
        <v>73</v>
      </c>
      <c r="G14" s="43">
        <v>9</v>
      </c>
      <c r="H14" s="44">
        <v>52</v>
      </c>
      <c r="I14" s="44">
        <v>75</v>
      </c>
      <c r="J14" s="4">
        <f t="shared" si="1"/>
        <v>667</v>
      </c>
      <c r="K14" s="35">
        <f>IF(J14&gt;0,TRUNC(1000*J14/MAX($J13:$J21),2),0)</f>
        <v>972.3</v>
      </c>
    </row>
    <row r="15" spans="1:11" ht="12.75">
      <c r="A15">
        <v>2</v>
      </c>
      <c r="B15" s="88">
        <v>5</v>
      </c>
      <c r="C15" s="90" t="s">
        <v>71</v>
      </c>
      <c r="D15" s="90" t="s">
        <v>72</v>
      </c>
      <c r="E15" s="91">
        <v>65</v>
      </c>
      <c r="F15" s="92">
        <v>77</v>
      </c>
      <c r="G15" s="44"/>
      <c r="H15" s="44"/>
      <c r="I15" s="44"/>
      <c r="J15" s="4">
        <f t="shared" si="1"/>
        <v>0</v>
      </c>
      <c r="K15" s="35">
        <f>IF(J15&gt;0,TRUNC(1000*J15/MAX($J13:$J21),2),0)</f>
        <v>0</v>
      </c>
    </row>
    <row r="16" spans="1:11" ht="12.75">
      <c r="A16">
        <v>2</v>
      </c>
      <c r="B16" s="9">
        <v>22</v>
      </c>
      <c r="C16" s="9" t="s">
        <v>64</v>
      </c>
      <c r="D16" s="9" t="s">
        <v>52</v>
      </c>
      <c r="E16" s="9">
        <v>63</v>
      </c>
      <c r="F16" s="74">
        <v>67</v>
      </c>
      <c r="G16" s="44">
        <v>9</v>
      </c>
      <c r="H16" s="44">
        <v>51</v>
      </c>
      <c r="I16" s="44">
        <v>95</v>
      </c>
      <c r="J16" s="4">
        <f t="shared" si="1"/>
        <v>686</v>
      </c>
      <c r="K16" s="35">
        <f>IF(J16&gt;0,TRUNC(1000*J16/MAX($J13:$J21),2),0)</f>
        <v>1000</v>
      </c>
    </row>
    <row r="17" spans="1:11" ht="12.75">
      <c r="A17">
        <v>2</v>
      </c>
      <c r="B17" s="3">
        <v>27</v>
      </c>
      <c r="C17" t="s">
        <v>66</v>
      </c>
      <c r="D17" t="s">
        <v>59</v>
      </c>
      <c r="E17" s="7">
        <v>76</v>
      </c>
      <c r="F17" s="73">
        <v>63</v>
      </c>
      <c r="G17" s="44">
        <v>9</v>
      </c>
      <c r="H17" s="44">
        <v>51</v>
      </c>
      <c r="I17" s="44">
        <v>95</v>
      </c>
      <c r="J17" s="4">
        <f t="shared" si="1"/>
        <v>686</v>
      </c>
      <c r="K17" s="35">
        <f>IF(J17&gt;0,TRUNC(1000*J17/MAX($J13:$J21),2),0)</f>
        <v>1000</v>
      </c>
    </row>
    <row r="18" spans="1:11" ht="12.75">
      <c r="A18">
        <v>2</v>
      </c>
      <c r="B18" s="3">
        <v>18</v>
      </c>
      <c r="F18" s="73"/>
      <c r="G18" s="44"/>
      <c r="H18" s="44"/>
      <c r="I18" s="44"/>
      <c r="J18" s="4">
        <f t="shared" si="1"/>
        <v>0</v>
      </c>
      <c r="K18" s="35">
        <f>IF(J18&gt;0,TRUNC(1000*J18/MAX($J13:$J21),2),0)</f>
        <v>0</v>
      </c>
    </row>
    <row r="19" spans="1:11" ht="12.75">
      <c r="A19">
        <v>2</v>
      </c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24">
        <v>6</v>
      </c>
      <c r="C23" t="s">
        <v>74</v>
      </c>
      <c r="D23" t="s">
        <v>41</v>
      </c>
      <c r="E23">
        <v>75</v>
      </c>
      <c r="F23" s="76">
        <v>72</v>
      </c>
      <c r="G23" s="42">
        <v>4</v>
      </c>
      <c r="H23" s="42">
        <v>30</v>
      </c>
      <c r="I23" s="42">
        <v>95</v>
      </c>
      <c r="J23" s="4">
        <f aca="true" t="shared" si="2" ref="J23:J31">G23*60+H23+I23</f>
        <v>365</v>
      </c>
      <c r="K23" s="35">
        <f>IF(J23&gt;0,TRUNC(1000*J23/MAX($J23:$J31),2),0)</f>
        <v>534.4</v>
      </c>
    </row>
    <row r="24" spans="1:11" ht="12.75">
      <c r="A24">
        <v>3</v>
      </c>
      <c r="B24" s="23">
        <v>9</v>
      </c>
      <c r="C24" t="s">
        <v>63</v>
      </c>
      <c r="D24" t="s">
        <v>41</v>
      </c>
      <c r="E24">
        <v>80</v>
      </c>
      <c r="F24" s="76">
        <v>78</v>
      </c>
      <c r="G24" s="43">
        <v>5</v>
      </c>
      <c r="H24" s="44">
        <v>3</v>
      </c>
      <c r="I24" s="44">
        <v>100</v>
      </c>
      <c r="J24" s="4">
        <f t="shared" si="2"/>
        <v>403</v>
      </c>
      <c r="K24" s="35">
        <f>IF(J24&gt;0,TRUNC(1000*J24/MAX($J23:$J31),2),0)</f>
        <v>590.04</v>
      </c>
    </row>
    <row r="25" spans="1:11" ht="12.75">
      <c r="A25">
        <v>3</v>
      </c>
      <c r="B25" s="24">
        <v>16</v>
      </c>
      <c r="C25" s="24" t="s">
        <v>68</v>
      </c>
      <c r="D25" s="24" t="s">
        <v>41</v>
      </c>
      <c r="E25" s="25">
        <v>68</v>
      </c>
      <c r="F25" s="30">
        <v>67</v>
      </c>
      <c r="G25" s="44">
        <v>5</v>
      </c>
      <c r="H25" s="44">
        <v>41</v>
      </c>
      <c r="I25" s="44">
        <v>-30</v>
      </c>
      <c r="J25" s="4">
        <f t="shared" si="2"/>
        <v>311</v>
      </c>
      <c r="K25" s="35">
        <f>IF(J25&gt;0,TRUNC(1000*J25/MAX($J23:$J31),2),0)</f>
        <v>455.34</v>
      </c>
    </row>
    <row r="26" spans="1:11" ht="12.75">
      <c r="A26">
        <v>3</v>
      </c>
      <c r="B26" s="3">
        <v>25</v>
      </c>
      <c r="C26" t="s">
        <v>57</v>
      </c>
      <c r="D26" t="s">
        <v>41</v>
      </c>
      <c r="E26" s="7">
        <v>63</v>
      </c>
      <c r="F26" s="74">
        <v>68</v>
      </c>
      <c r="G26" s="44">
        <v>6</v>
      </c>
      <c r="H26" s="44">
        <v>30</v>
      </c>
      <c r="I26" s="44">
        <v>100</v>
      </c>
      <c r="J26" s="4">
        <f t="shared" si="2"/>
        <v>490</v>
      </c>
      <c r="K26" s="35">
        <f>IF(J26&gt;0,TRUNC(1000*J26/MAX($J23:$J31),2),0)</f>
        <v>717.42</v>
      </c>
    </row>
    <row r="27" spans="1:11" ht="12.75">
      <c r="A27">
        <v>3</v>
      </c>
      <c r="B27" s="24">
        <v>28</v>
      </c>
      <c r="C27" s="24" t="s">
        <v>67</v>
      </c>
      <c r="D27" s="24" t="s">
        <v>59</v>
      </c>
      <c r="E27" s="24">
        <v>62</v>
      </c>
      <c r="F27" s="77">
        <v>77</v>
      </c>
      <c r="G27" s="44">
        <v>9</v>
      </c>
      <c r="H27" s="44">
        <v>48</v>
      </c>
      <c r="I27" s="44">
        <v>95</v>
      </c>
      <c r="J27" s="4">
        <f t="shared" si="2"/>
        <v>683</v>
      </c>
      <c r="K27" s="35">
        <f>IF(J27&gt;0,TRUNC(1000*J27/MAX($J23:$J31),2),0)</f>
        <v>1000</v>
      </c>
    </row>
    <row r="28" spans="1:11" ht="12.75">
      <c r="A28">
        <v>3</v>
      </c>
      <c r="B28" s="23">
        <v>29</v>
      </c>
      <c r="C28" s="24" t="s">
        <v>62</v>
      </c>
      <c r="D28" s="24" t="s">
        <v>41</v>
      </c>
      <c r="E28" s="24">
        <v>70</v>
      </c>
      <c r="F28" s="77">
        <v>64</v>
      </c>
      <c r="G28" s="44">
        <v>6</v>
      </c>
      <c r="H28" s="44">
        <v>38</v>
      </c>
      <c r="I28" s="44">
        <v>95</v>
      </c>
      <c r="J28" s="4">
        <f t="shared" si="2"/>
        <v>493</v>
      </c>
      <c r="K28" s="35">
        <f>IF(J28&gt;0,TRUNC(1000*J28/MAX($J23:$J31),2),0)</f>
        <v>721.81</v>
      </c>
    </row>
    <row r="29" spans="1:11" ht="12.75">
      <c r="A29">
        <v>3</v>
      </c>
      <c r="F29" s="76"/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F30" s="76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88">
        <v>1</v>
      </c>
      <c r="C33" s="88" t="s">
        <v>48</v>
      </c>
      <c r="D33" s="88" t="s">
        <v>44</v>
      </c>
      <c r="E33" s="88">
        <v>77</v>
      </c>
      <c r="F33" s="89">
        <v>70</v>
      </c>
      <c r="G33" s="42"/>
      <c r="H33" s="42"/>
      <c r="I33" s="42"/>
      <c r="J33" s="4">
        <f aca="true" t="shared" si="3" ref="J33:J41">G33*60+H33+I33</f>
        <v>0</v>
      </c>
      <c r="K33" s="35">
        <f>IF(J33&gt;0,TRUNC(1000*J33/MAX($J33:$J41),2),0)</f>
        <v>0</v>
      </c>
    </row>
    <row r="34" spans="1:11" ht="12.75">
      <c r="A34">
        <v>4</v>
      </c>
      <c r="B34" s="3">
        <v>14</v>
      </c>
      <c r="C34" s="6" t="s">
        <v>70</v>
      </c>
      <c r="D34" s="6" t="s">
        <v>53</v>
      </c>
      <c r="E34" s="80">
        <v>80</v>
      </c>
      <c r="F34" s="79">
        <v>71</v>
      </c>
      <c r="G34" s="43">
        <v>4</v>
      </c>
      <c r="H34" s="44">
        <v>59</v>
      </c>
      <c r="I34" s="44">
        <v>95</v>
      </c>
      <c r="J34" s="4">
        <f t="shared" si="3"/>
        <v>394</v>
      </c>
      <c r="K34" s="35">
        <f>IF(J34&gt;0,TRUNC(1000*J34/MAX($J33:$J41),2),0)</f>
        <v>845.49</v>
      </c>
    </row>
    <row r="35" spans="1:11" ht="12.75">
      <c r="A35">
        <v>4</v>
      </c>
      <c r="B35" s="3">
        <v>19</v>
      </c>
      <c r="C35" t="s">
        <v>61</v>
      </c>
      <c r="D35" t="s">
        <v>41</v>
      </c>
      <c r="E35" s="7">
        <v>74</v>
      </c>
      <c r="F35" s="74">
        <v>72</v>
      </c>
      <c r="G35" s="44">
        <v>5</v>
      </c>
      <c r="H35" s="44">
        <v>40</v>
      </c>
      <c r="I35" s="44">
        <v>95</v>
      </c>
      <c r="J35" s="4">
        <f t="shared" si="3"/>
        <v>435</v>
      </c>
      <c r="K35" s="35">
        <f>IF(J35&gt;0,TRUNC(1000*J35/MAX($J33:$J41),2),0)</f>
        <v>933.47</v>
      </c>
    </row>
    <row r="36" spans="1:11" ht="12.75">
      <c r="A36">
        <v>4</v>
      </c>
      <c r="B36" s="9">
        <v>23</v>
      </c>
      <c r="C36" s="9" t="s">
        <v>65</v>
      </c>
      <c r="D36" s="9" t="s">
        <v>52</v>
      </c>
      <c r="E36" s="9">
        <v>78</v>
      </c>
      <c r="F36" s="74">
        <v>80</v>
      </c>
      <c r="G36" s="44">
        <v>6</v>
      </c>
      <c r="H36" s="44">
        <v>21</v>
      </c>
      <c r="I36" s="44">
        <v>85</v>
      </c>
      <c r="J36" s="4">
        <f t="shared" si="3"/>
        <v>466</v>
      </c>
      <c r="K36" s="35">
        <f>IF(J36&gt;0,TRUNC(1000*J36/MAX($J33:$J41),2),0)</f>
        <v>1000</v>
      </c>
    </row>
    <row r="37" spans="1:11" ht="12.75">
      <c r="A37">
        <v>4</v>
      </c>
      <c r="B37" s="3">
        <v>11</v>
      </c>
      <c r="C37" t="s">
        <v>42</v>
      </c>
      <c r="D37" t="s">
        <v>43</v>
      </c>
      <c r="E37" s="7">
        <v>71</v>
      </c>
      <c r="F37" s="73">
        <v>73</v>
      </c>
      <c r="G37" s="44"/>
      <c r="H37" s="44"/>
      <c r="I37" s="44"/>
      <c r="J37" s="4">
        <f t="shared" si="3"/>
        <v>0</v>
      </c>
      <c r="K37" s="35">
        <f>IF(J37&gt;0,TRUNC(1000*J37/MAX($J33:$J41),2),0)</f>
        <v>0</v>
      </c>
    </row>
    <row r="38" spans="1:11" ht="12.75">
      <c r="A38">
        <v>4</v>
      </c>
      <c r="B38" s="3">
        <v>24</v>
      </c>
      <c r="F38" s="73"/>
      <c r="G38" s="44"/>
      <c r="H38" s="44"/>
      <c r="I38" s="44"/>
      <c r="J38" s="4">
        <f t="shared" si="3"/>
        <v>0</v>
      </c>
      <c r="K38" s="35">
        <f>IF(J38&gt;0,TRUNC(1000*J38/MAX($J33:$J41),2),0)</f>
        <v>0</v>
      </c>
    </row>
    <row r="39" spans="1:11" ht="12.75">
      <c r="A39">
        <v>4</v>
      </c>
      <c r="F39" s="74"/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4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  <c r="N41" s="3"/>
    </row>
    <row r="42" spans="2:14" ht="12.75">
      <c r="B42" s="3"/>
      <c r="F42" s="73"/>
      <c r="G42" s="44"/>
      <c r="H42" s="44"/>
      <c r="I42" s="44"/>
      <c r="J42" s="4"/>
      <c r="K42" s="5"/>
      <c r="N42" s="3"/>
    </row>
    <row r="43" spans="1:14" ht="12.75">
      <c r="A43">
        <v>5</v>
      </c>
      <c r="B43" s="3">
        <v>2</v>
      </c>
      <c r="C43" s="3" t="s">
        <v>47</v>
      </c>
      <c r="D43" s="3" t="s">
        <v>44</v>
      </c>
      <c r="E43" s="3">
        <v>77</v>
      </c>
      <c r="F43" s="73">
        <v>70</v>
      </c>
      <c r="G43" s="42">
        <v>5</v>
      </c>
      <c r="H43" s="42">
        <v>33</v>
      </c>
      <c r="I43" s="42">
        <v>95</v>
      </c>
      <c r="J43" s="4">
        <f aca="true" t="shared" si="4" ref="J43:J51">G43*60+H43+I43</f>
        <v>428</v>
      </c>
      <c r="K43" s="35">
        <f>IF(J43&gt;0,TRUNC(1000*J43/MAX($J43:$J51),2),0)</f>
        <v>824.66</v>
      </c>
      <c r="N43" s="3"/>
    </row>
    <row r="44" spans="1:14" ht="12.75">
      <c r="A44">
        <v>5</v>
      </c>
      <c r="B44" s="3">
        <v>10</v>
      </c>
      <c r="C44" s="6" t="s">
        <v>54</v>
      </c>
      <c r="D44" s="6" t="s">
        <v>52</v>
      </c>
      <c r="E44" s="7">
        <v>80</v>
      </c>
      <c r="F44" s="74">
        <v>78</v>
      </c>
      <c r="G44" s="43">
        <v>3</v>
      </c>
      <c r="H44" s="44">
        <v>46</v>
      </c>
      <c r="I44" s="44">
        <v>100</v>
      </c>
      <c r="J44" s="4">
        <f t="shared" si="4"/>
        <v>326</v>
      </c>
      <c r="K44" s="35">
        <f>IF(J44&gt;0,TRUNC(1000*J44/MAX($J43:$J51),2),0)</f>
        <v>628.13</v>
      </c>
      <c r="N44" s="3"/>
    </row>
    <row r="45" spans="1:14" ht="12.75">
      <c r="A45">
        <v>5</v>
      </c>
      <c r="B45" s="3">
        <v>20</v>
      </c>
      <c r="C45" t="s">
        <v>60</v>
      </c>
      <c r="D45" t="s">
        <v>41</v>
      </c>
      <c r="E45" s="7">
        <v>74</v>
      </c>
      <c r="F45" s="74">
        <v>66</v>
      </c>
      <c r="G45" s="44">
        <v>7</v>
      </c>
      <c r="H45" s="44">
        <v>4</v>
      </c>
      <c r="I45" s="44">
        <v>95</v>
      </c>
      <c r="J45" s="4">
        <f t="shared" si="4"/>
        <v>519</v>
      </c>
      <c r="K45" s="35">
        <f>IF(J45&gt;0,TRUNC(1000*J45/MAX($J43:$J51),2),0)</f>
        <v>1000</v>
      </c>
      <c r="N45" s="3"/>
    </row>
    <row r="46" spans="1:14" ht="12.75">
      <c r="A46">
        <v>5</v>
      </c>
      <c r="B46" s="9">
        <v>13</v>
      </c>
      <c r="C46" s="9" t="s">
        <v>50</v>
      </c>
      <c r="D46" s="9" t="s">
        <v>41</v>
      </c>
      <c r="E46" s="9">
        <v>72</v>
      </c>
      <c r="F46" s="74">
        <v>66</v>
      </c>
      <c r="G46" s="44">
        <v>4</v>
      </c>
      <c r="H46" s="44">
        <v>5</v>
      </c>
      <c r="I46" s="44">
        <v>95</v>
      </c>
      <c r="J46" s="4">
        <f t="shared" si="4"/>
        <v>340</v>
      </c>
      <c r="K46" s="35">
        <f>IF(J46&gt;0,TRUNC(1000*J46/MAX($J43:$J51),2),0)</f>
        <v>655.1</v>
      </c>
      <c r="N46" s="36"/>
    </row>
    <row r="47" spans="1:14" ht="12.75">
      <c r="A47">
        <v>5</v>
      </c>
      <c r="B47" s="3">
        <v>15</v>
      </c>
      <c r="C47" t="s">
        <v>45</v>
      </c>
      <c r="D47" t="s">
        <v>43</v>
      </c>
      <c r="E47" s="7">
        <v>69</v>
      </c>
      <c r="F47" s="73">
        <v>75</v>
      </c>
      <c r="G47" s="44">
        <v>4</v>
      </c>
      <c r="H47" s="44">
        <v>57</v>
      </c>
      <c r="I47" s="44">
        <v>0</v>
      </c>
      <c r="J47" s="4">
        <f t="shared" si="4"/>
        <v>297</v>
      </c>
      <c r="K47" s="35">
        <f>IF(J47&gt;0,TRUNC(1000*J47/MAX($J43:$J51),2),0)</f>
        <v>572.25</v>
      </c>
      <c r="N47" s="3"/>
    </row>
    <row r="48" spans="1:14" ht="12.75">
      <c r="A48">
        <v>5</v>
      </c>
      <c r="B48" s="3">
        <v>30</v>
      </c>
      <c r="F48" s="73"/>
      <c r="G48" s="44"/>
      <c r="H48" s="44"/>
      <c r="I48" s="44"/>
      <c r="J48" s="4">
        <f t="shared" si="4"/>
        <v>0</v>
      </c>
      <c r="K48" s="35">
        <f>IF(J48&gt;0,TRUNC(1000*J48/MAX($J43:$J51),2),0)</f>
        <v>0</v>
      </c>
      <c r="N48" s="3"/>
    </row>
    <row r="49" spans="1:14" ht="12.75">
      <c r="A49">
        <v>5</v>
      </c>
      <c r="F49" s="7"/>
      <c r="G49" s="44"/>
      <c r="H49" s="44"/>
      <c r="I49" s="44"/>
      <c r="J49" s="4">
        <f t="shared" si="4"/>
        <v>0</v>
      </c>
      <c r="K49" s="35">
        <f>IF(J49&gt;0,TRUNC(1000*J49/MAX($J43:$J51),2),0)</f>
        <v>0</v>
      </c>
      <c r="N49" s="71"/>
    </row>
    <row r="50" spans="1:14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  <c r="N50" s="3"/>
    </row>
    <row r="51" spans="1:14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  <c r="N51" s="3"/>
    </row>
    <row r="52" spans="2:14" ht="12.75">
      <c r="B52" s="11"/>
      <c r="D52" s="6"/>
      <c r="E52" s="12"/>
      <c r="F52" s="7"/>
      <c r="G52" s="44"/>
      <c r="H52" s="44"/>
      <c r="I52" s="44"/>
      <c r="J52" s="4"/>
      <c r="K52" s="5"/>
      <c r="N52" s="3"/>
    </row>
    <row r="53" spans="2:14" ht="12.75">
      <c r="B53" s="3"/>
      <c r="C53" s="3"/>
      <c r="D53" s="3"/>
      <c r="E53" s="3"/>
      <c r="F53" s="3"/>
      <c r="G53" s="42"/>
      <c r="H53" s="42"/>
      <c r="I53" s="42"/>
      <c r="J53" s="4"/>
      <c r="N53" s="9"/>
    </row>
    <row r="54" spans="2:14" ht="12.75">
      <c r="B54" s="3"/>
      <c r="C54" s="6"/>
      <c r="D54" s="6"/>
      <c r="E54" s="7"/>
      <c r="F54" s="7"/>
      <c r="G54" s="43"/>
      <c r="H54" s="44"/>
      <c r="I54" s="44"/>
      <c r="J54" s="4"/>
      <c r="N54" s="3"/>
    </row>
    <row r="55" spans="2:14" ht="12.75">
      <c r="B55" s="3"/>
      <c r="E55" s="7"/>
      <c r="F55" s="7"/>
      <c r="G55" s="44"/>
      <c r="H55" s="44"/>
      <c r="I55" s="44"/>
      <c r="J55" s="4"/>
      <c r="N55" s="3"/>
    </row>
    <row r="56" spans="2:14" ht="12.75">
      <c r="B56" s="9"/>
      <c r="C56" s="9"/>
      <c r="D56" s="9"/>
      <c r="E56" s="9"/>
      <c r="F56" s="7"/>
      <c r="G56" s="44"/>
      <c r="H56" s="44"/>
      <c r="I56" s="44"/>
      <c r="J56" s="4"/>
      <c r="N56" s="36"/>
    </row>
    <row r="57" spans="2:14" ht="12.75">
      <c r="B57" s="3"/>
      <c r="E57" s="7"/>
      <c r="F57" s="3"/>
      <c r="G57" s="44"/>
      <c r="H57" s="44"/>
      <c r="I57" s="44"/>
      <c r="J57" s="4"/>
      <c r="N57" s="3"/>
    </row>
    <row r="58" spans="2:14" ht="12.75">
      <c r="B58" s="3"/>
      <c r="F58" s="3"/>
      <c r="G58" s="44"/>
      <c r="H58" s="44"/>
      <c r="I58" s="44"/>
      <c r="J58" s="4"/>
      <c r="N58" s="3"/>
    </row>
    <row r="59" spans="6:14" ht="12.75">
      <c r="F59" s="7"/>
      <c r="G59" s="44"/>
      <c r="H59" s="44"/>
      <c r="I59" s="44"/>
      <c r="J59" s="4"/>
      <c r="N59" s="3"/>
    </row>
    <row r="60" spans="2:14" ht="12.75">
      <c r="B60" s="3"/>
      <c r="C60" s="3"/>
      <c r="D60" s="3"/>
      <c r="E60" s="3"/>
      <c r="F60" s="3"/>
      <c r="G60" s="44"/>
      <c r="H60" s="44"/>
      <c r="I60" s="44"/>
      <c r="J60" s="4"/>
      <c r="N60" s="3"/>
    </row>
    <row r="61" spans="2:14" ht="12.75">
      <c r="B61" s="3"/>
      <c r="C61" s="3"/>
      <c r="D61" s="3"/>
      <c r="E61" s="3"/>
      <c r="F61" s="3"/>
      <c r="G61" s="42"/>
      <c r="H61" s="42"/>
      <c r="I61" s="42"/>
      <c r="J61" s="4"/>
      <c r="N61" s="24"/>
    </row>
    <row r="62" spans="3:14" ht="12.75">
      <c r="C62" s="6"/>
      <c r="D62" s="6"/>
      <c r="E62" s="13"/>
      <c r="F62" s="7"/>
      <c r="G62" s="43"/>
      <c r="H62" s="44"/>
      <c r="I62" s="44"/>
      <c r="J62" s="8"/>
      <c r="K62" s="14"/>
      <c r="N62" s="24"/>
    </row>
    <row r="63" spans="2:14" ht="12.75">
      <c r="B63" s="3"/>
      <c r="C63" s="3"/>
      <c r="D63" s="3"/>
      <c r="E63" s="3"/>
      <c r="F63" s="3"/>
      <c r="G63" s="42"/>
      <c r="H63" s="42"/>
      <c r="I63" s="42"/>
      <c r="J63" s="4"/>
      <c r="N63" s="24"/>
    </row>
    <row r="64" spans="2:14" ht="12.75">
      <c r="B64" s="3"/>
      <c r="C64" s="6"/>
      <c r="D64" s="6"/>
      <c r="E64" s="7"/>
      <c r="F64" s="7"/>
      <c r="G64" s="43"/>
      <c r="H64" s="44"/>
      <c r="I64" s="44"/>
      <c r="J64" s="4"/>
      <c r="N64" s="3"/>
    </row>
    <row r="65" spans="2:14" ht="12.75">
      <c r="B65" s="3"/>
      <c r="E65" s="7"/>
      <c r="F65" s="7"/>
      <c r="G65" s="44"/>
      <c r="H65" s="44"/>
      <c r="I65" s="44"/>
      <c r="J65" s="4"/>
      <c r="N65" s="72"/>
    </row>
    <row r="66" spans="2:14" ht="12.75">
      <c r="B66" s="9"/>
      <c r="C66" s="9"/>
      <c r="D66" s="9"/>
      <c r="E66" s="9"/>
      <c r="F66" s="7"/>
      <c r="G66" s="44"/>
      <c r="H66" s="44"/>
      <c r="I66" s="44"/>
      <c r="J66" s="4"/>
      <c r="N66" s="72"/>
    </row>
    <row r="67" spans="2:14" ht="12.75">
      <c r="B67" s="3"/>
      <c r="E67" s="7"/>
      <c r="F67" s="3"/>
      <c r="G67" s="44"/>
      <c r="H67" s="44"/>
      <c r="I67" s="44"/>
      <c r="J67" s="4"/>
      <c r="N67" s="3"/>
    </row>
    <row r="68" spans="2:14" ht="12.75">
      <c r="B68" s="3"/>
      <c r="F68" s="3"/>
      <c r="G68" s="44"/>
      <c r="H68" s="44"/>
      <c r="I68" s="44"/>
      <c r="J68" s="4"/>
      <c r="N68" s="36"/>
    </row>
    <row r="69" spans="6:14" ht="12.75">
      <c r="F69" s="7"/>
      <c r="G69" s="44"/>
      <c r="H69" s="44"/>
      <c r="I69" s="44"/>
      <c r="J69" s="4"/>
      <c r="N69" s="71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4" ht="12.75">
      <c r="B71" s="3"/>
      <c r="C71" s="3"/>
      <c r="D71" s="3"/>
      <c r="E71" s="3"/>
      <c r="F71" s="3"/>
      <c r="G71" s="42"/>
      <c r="H71" s="42"/>
      <c r="I71" s="42"/>
      <c r="J71" s="4"/>
      <c r="N71" s="3"/>
    </row>
    <row r="72" spans="2:14" ht="12.75">
      <c r="B72" s="9"/>
      <c r="C72" s="9"/>
      <c r="D72" s="9"/>
      <c r="E72" s="9"/>
      <c r="F72" s="7"/>
      <c r="G72" s="44"/>
      <c r="H72" s="44"/>
      <c r="I72" s="44"/>
      <c r="J72" s="8"/>
      <c r="K72" s="14"/>
      <c r="N72" s="3"/>
    </row>
    <row r="73" spans="2:14" ht="12.75">
      <c r="B73" s="3"/>
      <c r="C73" s="3"/>
      <c r="D73" s="3"/>
      <c r="E73" s="3"/>
      <c r="F73" s="3"/>
      <c r="G73" s="42"/>
      <c r="H73" s="42"/>
      <c r="I73" s="42"/>
      <c r="J73" s="4"/>
      <c r="N73" s="1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4" ht="12.75">
      <c r="B75" s="3"/>
      <c r="E75" s="7"/>
      <c r="F75" s="7"/>
      <c r="G75" s="44"/>
      <c r="H75" s="44"/>
      <c r="I75" s="44"/>
      <c r="J75" s="4"/>
      <c r="N75" s="3"/>
    </row>
    <row r="76" spans="2:14" ht="12.75">
      <c r="B76" s="9"/>
      <c r="C76" s="9"/>
      <c r="D76" s="9"/>
      <c r="E76" s="9"/>
      <c r="F76" s="7"/>
      <c r="G76" s="44"/>
      <c r="H76" s="44"/>
      <c r="I76" s="44"/>
      <c r="J76" s="4"/>
      <c r="N76" s="3"/>
    </row>
    <row r="77" spans="2:14" ht="12.75">
      <c r="B77" s="3"/>
      <c r="E77" s="7"/>
      <c r="F77" s="3"/>
      <c r="G77" s="44"/>
      <c r="H77" s="44"/>
      <c r="I77" s="44"/>
      <c r="J77" s="4"/>
      <c r="N77" s="3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4" ht="12.75">
      <c r="B80" s="3"/>
      <c r="C80" s="3"/>
      <c r="D80" s="3"/>
      <c r="E80" s="3"/>
      <c r="F80" s="3"/>
      <c r="G80" s="44"/>
      <c r="H80" s="44"/>
      <c r="I80" s="44"/>
      <c r="J80" s="4"/>
      <c r="N80" s="3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4" ht="12.75">
      <c r="B83" s="3"/>
      <c r="C83" s="3"/>
      <c r="D83" s="3"/>
      <c r="E83" s="3"/>
      <c r="F83" s="3"/>
      <c r="G83" s="42"/>
      <c r="H83" s="42"/>
      <c r="I83" s="42"/>
      <c r="J83" s="4"/>
      <c r="N83" s="3"/>
    </row>
    <row r="84" spans="2:14" ht="12.75">
      <c r="B84" s="3"/>
      <c r="C84" s="6"/>
      <c r="D84" s="6"/>
      <c r="E84" s="7"/>
      <c r="F84" s="7"/>
      <c r="G84" s="43"/>
      <c r="H84" s="44"/>
      <c r="I84" s="44"/>
      <c r="J84" s="4"/>
      <c r="N84" s="3"/>
    </row>
    <row r="85" spans="2:14" ht="12.75">
      <c r="B85" s="3"/>
      <c r="E85" s="7"/>
      <c r="F85" s="7"/>
      <c r="G85" s="44"/>
      <c r="H85" s="44"/>
      <c r="I85" s="44"/>
      <c r="J85" s="4"/>
      <c r="N85" s="3"/>
    </row>
    <row r="86" spans="2:14" ht="12.75">
      <c r="B86" s="9"/>
      <c r="C86" s="9"/>
      <c r="D86" s="9"/>
      <c r="E86" s="9"/>
      <c r="F86" s="7"/>
      <c r="G86" s="44"/>
      <c r="H86" s="44"/>
      <c r="I86" s="44"/>
      <c r="J86" s="4"/>
      <c r="N86" s="3"/>
    </row>
    <row r="87" spans="2:10" ht="12.75">
      <c r="B87" s="3"/>
      <c r="E87" s="7"/>
      <c r="F87" s="3"/>
      <c r="G87" s="44"/>
      <c r="H87" s="44"/>
      <c r="I87" s="44"/>
      <c r="J87" s="4"/>
    </row>
    <row r="88" spans="2:14" ht="12.75">
      <c r="B88" s="3"/>
      <c r="F88" s="3"/>
      <c r="G88" s="44"/>
      <c r="H88" s="44"/>
      <c r="I88" s="44"/>
      <c r="J88" s="4"/>
      <c r="N88" s="3"/>
    </row>
    <row r="89" spans="6:14" ht="12.75">
      <c r="F89" s="7"/>
      <c r="G89" s="44"/>
      <c r="H89" s="44"/>
      <c r="I89" s="44"/>
      <c r="J89" s="4"/>
      <c r="N89" s="3"/>
    </row>
    <row r="90" spans="2:14" ht="12.75">
      <c r="B90" s="3"/>
      <c r="C90" s="3"/>
      <c r="D90" s="3"/>
      <c r="E90" s="3"/>
      <c r="F90" s="3"/>
      <c r="G90" s="44"/>
      <c r="H90" s="44"/>
      <c r="I90" s="44"/>
      <c r="J90" s="4"/>
      <c r="N90" s="11"/>
    </row>
    <row r="91" spans="2:14" ht="12.75">
      <c r="B91" s="3"/>
      <c r="C91" s="3"/>
      <c r="D91" s="3"/>
      <c r="E91" s="3"/>
      <c r="F91" s="3"/>
      <c r="G91" s="42"/>
      <c r="H91" s="42"/>
      <c r="I91" s="42"/>
      <c r="J91" s="4"/>
      <c r="N91" s="3"/>
    </row>
    <row r="92" spans="6:14" ht="12.75">
      <c r="F92" s="7"/>
      <c r="G92" s="46"/>
      <c r="H92" s="46"/>
      <c r="I92" s="46"/>
      <c r="J92" s="8"/>
      <c r="K92" s="14"/>
      <c r="N92" s="3"/>
    </row>
    <row r="93" spans="6:14" ht="12.75">
      <c r="F93" s="3"/>
      <c r="G93" s="46"/>
      <c r="H93" s="46"/>
      <c r="I93" s="46"/>
      <c r="J93" s="8"/>
      <c r="K93" s="14"/>
      <c r="N93" s="3"/>
    </row>
    <row r="94" spans="6:14" ht="12.75">
      <c r="F94" s="3"/>
      <c r="G94" s="46"/>
      <c r="H94" s="46"/>
      <c r="I94" s="46"/>
      <c r="J94" s="8"/>
      <c r="K94" s="14"/>
      <c r="N94" s="9"/>
    </row>
    <row r="95" spans="6:14" ht="12.75">
      <c r="F95" s="3"/>
      <c r="G95" s="46"/>
      <c r="H95" s="46"/>
      <c r="I95" s="46"/>
      <c r="J95" s="8"/>
      <c r="K95" s="14"/>
      <c r="N95" s="3"/>
    </row>
    <row r="96" spans="2:14" ht="12.75">
      <c r="B96" s="6"/>
      <c r="C96" s="6"/>
      <c r="D96" s="6"/>
      <c r="E96" s="6"/>
      <c r="F96" s="3"/>
      <c r="G96" s="46"/>
      <c r="H96" s="46"/>
      <c r="I96" s="46"/>
      <c r="J96" s="8"/>
      <c r="K96" s="14"/>
      <c r="N96" s="3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4" ht="12.75">
      <c r="B98" s="3"/>
      <c r="C98" s="3"/>
      <c r="D98" s="3"/>
      <c r="E98" s="3"/>
      <c r="F98" s="3"/>
      <c r="G98" s="23"/>
      <c r="H98" s="23"/>
      <c r="I98" s="23"/>
      <c r="J98" s="3"/>
      <c r="K98" s="56"/>
      <c r="N98" s="3"/>
    </row>
    <row r="99" spans="2:11" ht="12.75">
      <c r="B99" s="3"/>
      <c r="C99" s="3"/>
      <c r="D99" s="3"/>
      <c r="E99" s="3"/>
      <c r="F99" s="3"/>
      <c r="G99" s="23"/>
      <c r="H99" s="23"/>
      <c r="I99" s="23"/>
      <c r="J99" s="3"/>
      <c r="K99" s="56"/>
    </row>
    <row r="100" spans="2:11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0</v>
      </c>
      <c r="H100" s="23"/>
      <c r="I100" s="23"/>
      <c r="J100" s="3"/>
      <c r="K100" s="56"/>
    </row>
    <row r="101" spans="2:11" ht="12.75">
      <c r="B101">
        <v>2</v>
      </c>
      <c r="C101" t="s">
        <v>47</v>
      </c>
      <c r="D101" t="s">
        <v>44</v>
      </c>
      <c r="E101">
        <v>77</v>
      </c>
      <c r="F101">
        <v>70</v>
      </c>
      <c r="G101" s="24">
        <v>824.66</v>
      </c>
      <c r="H101" s="23"/>
      <c r="I101" s="23"/>
      <c r="J101" s="3"/>
      <c r="K101" s="56"/>
    </row>
    <row r="102" spans="2:256" ht="12.75">
      <c r="B102">
        <v>3</v>
      </c>
      <c r="C102" t="s">
        <v>49</v>
      </c>
      <c r="D102" t="s">
        <v>44</v>
      </c>
      <c r="E102">
        <v>67</v>
      </c>
      <c r="F102">
        <v>74</v>
      </c>
      <c r="G102" s="24">
        <v>970.97</v>
      </c>
      <c r="H102" s="45"/>
      <c r="I102" s="23"/>
      <c r="J102" s="3"/>
      <c r="K102" s="56"/>
      <c r="M102" s="7"/>
      <c r="N102" s="7"/>
      <c r="O102" s="15"/>
      <c r="P102" s="16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1" ht="12.75">
      <c r="B103">
        <v>4</v>
      </c>
      <c r="C103" t="s">
        <v>69</v>
      </c>
      <c r="D103" t="s">
        <v>73</v>
      </c>
      <c r="E103">
        <v>77</v>
      </c>
      <c r="F103">
        <v>64</v>
      </c>
      <c r="G103" s="24">
        <v>511.66</v>
      </c>
      <c r="H103" s="23"/>
      <c r="I103" s="23"/>
      <c r="J103" s="3"/>
      <c r="K103" s="56"/>
    </row>
    <row r="104" spans="2:11" ht="12.75">
      <c r="B104">
        <v>5</v>
      </c>
      <c r="C104" t="s">
        <v>71</v>
      </c>
      <c r="D104" t="s">
        <v>72</v>
      </c>
      <c r="E104">
        <v>65</v>
      </c>
      <c r="F104">
        <v>77</v>
      </c>
      <c r="G104" s="24">
        <v>0</v>
      </c>
      <c r="H104" s="23"/>
      <c r="I104" s="23"/>
      <c r="J104" s="3"/>
      <c r="K104" s="56"/>
    </row>
    <row r="105" spans="2:11" ht="12.75">
      <c r="B105" s="3">
        <v>6</v>
      </c>
      <c r="C105" s="3" t="s">
        <v>74</v>
      </c>
      <c r="D105" s="3" t="s">
        <v>41</v>
      </c>
      <c r="E105" s="3">
        <v>75</v>
      </c>
      <c r="F105" s="3">
        <v>72</v>
      </c>
      <c r="G105" s="23">
        <v>534.4</v>
      </c>
      <c r="H105" s="23"/>
      <c r="I105" s="23"/>
      <c r="J105" s="3"/>
      <c r="K105" s="56"/>
    </row>
    <row r="106" spans="2:11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994.19</v>
      </c>
      <c r="H106" s="23"/>
      <c r="I106" s="23"/>
      <c r="J106" s="3"/>
      <c r="K106" s="56"/>
    </row>
    <row r="107" spans="2:11" ht="12.75">
      <c r="B107" s="3">
        <v>8</v>
      </c>
      <c r="C107" s="3" t="s">
        <v>56</v>
      </c>
      <c r="D107" s="3" t="s">
        <v>52</v>
      </c>
      <c r="E107" s="3">
        <v>80</v>
      </c>
      <c r="F107" s="3">
        <v>73</v>
      </c>
      <c r="G107" s="23">
        <v>972.3</v>
      </c>
      <c r="H107" s="23"/>
      <c r="I107" s="23"/>
      <c r="J107" s="3"/>
      <c r="K107" s="56"/>
    </row>
    <row r="108" spans="2:7" ht="12.75">
      <c r="B108">
        <v>9</v>
      </c>
      <c r="C108" t="s">
        <v>63</v>
      </c>
      <c r="D108" t="s">
        <v>41</v>
      </c>
      <c r="E108">
        <v>80</v>
      </c>
      <c r="F108">
        <v>78</v>
      </c>
      <c r="G108" s="24">
        <v>590.04</v>
      </c>
    </row>
    <row r="109" spans="2:7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628.13</v>
      </c>
    </row>
    <row r="110" spans="2:7" ht="12.75">
      <c r="B110">
        <v>11</v>
      </c>
      <c r="C110" t="s">
        <v>42</v>
      </c>
      <c r="D110" t="s">
        <v>43</v>
      </c>
      <c r="E110">
        <v>71</v>
      </c>
      <c r="F110">
        <v>73</v>
      </c>
      <c r="G110" s="24">
        <v>0</v>
      </c>
    </row>
    <row r="111" spans="2:7" ht="12.75">
      <c r="B111">
        <v>12</v>
      </c>
      <c r="G111" s="24">
        <v>0</v>
      </c>
    </row>
    <row r="112" spans="2:7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655.1</v>
      </c>
    </row>
    <row r="113" spans="2:7" ht="12.75">
      <c r="B113" s="3">
        <v>14</v>
      </c>
      <c r="C113" s="3" t="s">
        <v>70</v>
      </c>
      <c r="D113" s="3" t="s">
        <v>53</v>
      </c>
      <c r="E113" s="3">
        <v>80</v>
      </c>
      <c r="F113" s="3">
        <v>71</v>
      </c>
      <c r="G113" s="23">
        <v>845.49</v>
      </c>
    </row>
    <row r="114" spans="2:7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572.25</v>
      </c>
    </row>
    <row r="115" spans="2:7" ht="12.75">
      <c r="B115">
        <v>16</v>
      </c>
      <c r="C115" t="s">
        <v>68</v>
      </c>
      <c r="D115" t="s">
        <v>41</v>
      </c>
      <c r="E115">
        <v>68</v>
      </c>
      <c r="F115">
        <v>67</v>
      </c>
      <c r="G115" s="24">
        <v>455.34</v>
      </c>
    </row>
    <row r="116" spans="2:7" ht="12.75">
      <c r="B116" s="3">
        <v>17</v>
      </c>
      <c r="C116" s="3" t="s">
        <v>46</v>
      </c>
      <c r="D116" s="3" t="s">
        <v>41</v>
      </c>
      <c r="E116" s="3">
        <v>74</v>
      </c>
      <c r="F116" s="3">
        <v>76</v>
      </c>
      <c r="G116" s="23">
        <v>924.52</v>
      </c>
    </row>
    <row r="117" spans="2:7" ht="12.75">
      <c r="B117">
        <v>18</v>
      </c>
      <c r="G117" s="24">
        <v>0</v>
      </c>
    </row>
    <row r="118" spans="2:7" ht="12.75">
      <c r="B118">
        <v>19</v>
      </c>
      <c r="C118" t="s">
        <v>61</v>
      </c>
      <c r="D118" t="s">
        <v>41</v>
      </c>
      <c r="E118">
        <v>74</v>
      </c>
      <c r="F118">
        <v>72</v>
      </c>
      <c r="G118" s="24">
        <v>933.47</v>
      </c>
    </row>
    <row r="119" spans="2:7" ht="12.75">
      <c r="B119">
        <v>20</v>
      </c>
      <c r="C119" t="s">
        <v>60</v>
      </c>
      <c r="D119" t="s">
        <v>41</v>
      </c>
      <c r="E119">
        <v>74</v>
      </c>
      <c r="F119">
        <v>66</v>
      </c>
      <c r="G119" s="24">
        <v>1000</v>
      </c>
    </row>
    <row r="120" spans="2:7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1000</v>
      </c>
    </row>
    <row r="121" spans="2:7" ht="12.75">
      <c r="B121">
        <v>22</v>
      </c>
      <c r="C121" t="s">
        <v>64</v>
      </c>
      <c r="D121" t="s">
        <v>52</v>
      </c>
      <c r="E121">
        <v>63</v>
      </c>
      <c r="F121">
        <v>67</v>
      </c>
      <c r="G121" s="24">
        <v>1000</v>
      </c>
    </row>
    <row r="122" spans="2:7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1000</v>
      </c>
    </row>
    <row r="123" spans="2:7" ht="12.75">
      <c r="B123">
        <v>24</v>
      </c>
      <c r="G123" s="24">
        <v>0</v>
      </c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717.42</v>
      </c>
    </row>
    <row r="125" spans="2:7" ht="12.75">
      <c r="B125">
        <v>26</v>
      </c>
      <c r="C125" t="s">
        <v>58</v>
      </c>
      <c r="D125" t="s">
        <v>59</v>
      </c>
      <c r="E125">
        <v>62</v>
      </c>
      <c r="F125">
        <v>66</v>
      </c>
      <c r="G125" s="24">
        <v>997.09</v>
      </c>
    </row>
    <row r="126" spans="2:7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1000</v>
      </c>
    </row>
    <row r="127" spans="2:7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1000</v>
      </c>
    </row>
    <row r="128" spans="2:7" ht="12.75">
      <c r="B128" s="3">
        <v>29</v>
      </c>
      <c r="C128" s="3" t="s">
        <v>62</v>
      </c>
      <c r="D128" s="3" t="s">
        <v>41</v>
      </c>
      <c r="E128" s="3">
        <v>70</v>
      </c>
      <c r="F128" s="3">
        <v>64</v>
      </c>
      <c r="G128" s="23">
        <v>721.81</v>
      </c>
    </row>
    <row r="129" spans="2:7" ht="12.75">
      <c r="B129">
        <v>30</v>
      </c>
      <c r="G129" s="24">
        <v>0</v>
      </c>
    </row>
    <row r="130" spans="2:7" ht="12.75">
      <c r="B130" s="3"/>
      <c r="C130" s="3"/>
      <c r="D130" s="3"/>
      <c r="E130" s="3"/>
      <c r="F130" s="3"/>
      <c r="G130" s="23">
        <v>0</v>
      </c>
    </row>
    <row r="131" ht="12.75">
      <c r="G131" s="24">
        <v>0</v>
      </c>
    </row>
    <row r="132" ht="12.75">
      <c r="G132" s="24">
        <v>0</v>
      </c>
    </row>
    <row r="134" spans="2:7" ht="12.75">
      <c r="B134" s="3"/>
      <c r="C134" s="3"/>
      <c r="D134" s="3"/>
      <c r="E134" s="7"/>
      <c r="F134" s="7"/>
      <c r="G134" s="26">
        <v>0</v>
      </c>
    </row>
    <row r="135" ht="12.75">
      <c r="G135" s="24">
        <v>0</v>
      </c>
    </row>
    <row r="136" ht="12.75">
      <c r="G136" s="24">
        <v>0</v>
      </c>
    </row>
    <row r="138" ht="12.75">
      <c r="G138" s="24">
        <v>0</v>
      </c>
    </row>
    <row r="139" ht="12.75">
      <c r="G139" s="24">
        <v>0</v>
      </c>
    </row>
    <row r="140" ht="12.75">
      <c r="G140" s="24">
        <v>0</v>
      </c>
    </row>
    <row r="142" ht="12.75">
      <c r="G142" s="24">
        <v>0</v>
      </c>
    </row>
    <row r="143" ht="12.75">
      <c r="G143" s="24">
        <v>0</v>
      </c>
    </row>
    <row r="144" ht="12.75">
      <c r="G144" s="24">
        <v>0</v>
      </c>
    </row>
    <row r="146" ht="12.75">
      <c r="G146" s="24">
        <v>0</v>
      </c>
    </row>
    <row r="147" ht="12.75">
      <c r="G147" s="24">
        <v>0</v>
      </c>
    </row>
    <row r="148" ht="12.75">
      <c r="G148" s="24">
        <v>0</v>
      </c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325">
    <pageSetUpPr fitToPage="1"/>
  </sheetPr>
  <dimension ref="A1:IV202"/>
  <sheetViews>
    <sheetView showZeros="0" zoomScale="86" zoomScaleNormal="86" workbookViewId="0" topLeftCell="A1">
      <pane ySplit="2" topLeftCell="BM18" activePane="bottomLeft" state="frozen"/>
      <selection pane="topLeft" activeCell="L67" sqref="L67"/>
      <selection pane="bottomLeft" activeCell="M49" sqref="M49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18.7109375" style="0" customWidth="1"/>
    <col min="4" max="4" width="14.28125" style="0" customWidth="1"/>
    <col min="5" max="5" width="6.8515625" style="0" customWidth="1"/>
    <col min="6" max="6" width="7.140625" style="0" customWidth="1"/>
    <col min="7" max="7" width="6.28125" style="24" customWidth="1"/>
    <col min="8" max="8" width="5.8515625" style="24" customWidth="1"/>
    <col min="9" max="9" width="7.57421875" style="24" customWidth="1"/>
    <col min="10" max="10" width="7.57421875" style="0" bestFit="1" customWidth="1"/>
    <col min="11" max="11" width="11.28125" style="35" customWidth="1"/>
  </cols>
  <sheetData>
    <row r="1" spans="1:11" ht="12.75">
      <c r="A1" s="1"/>
      <c r="B1" s="1" t="s">
        <v>5</v>
      </c>
      <c r="C1" s="1" t="s">
        <v>6</v>
      </c>
      <c r="D1" s="1" t="s">
        <v>7</v>
      </c>
      <c r="E1" s="148" t="s">
        <v>34</v>
      </c>
      <c r="F1" s="148"/>
      <c r="G1" s="147" t="s">
        <v>33</v>
      </c>
      <c r="H1" s="147"/>
      <c r="I1" s="40" t="s">
        <v>8</v>
      </c>
      <c r="J1" s="2" t="s">
        <v>9</v>
      </c>
      <c r="K1" s="54"/>
    </row>
    <row r="2" spans="2:11" ht="12.75">
      <c r="B2" s="1"/>
      <c r="C2" s="1"/>
      <c r="E2" s="1" t="s">
        <v>11</v>
      </c>
      <c r="F2" s="1" t="s">
        <v>12</v>
      </c>
      <c r="G2" s="41" t="s">
        <v>32</v>
      </c>
      <c r="H2" s="40" t="s">
        <v>13</v>
      </c>
      <c r="I2" s="40" t="s">
        <v>14</v>
      </c>
      <c r="J2" s="2" t="s">
        <v>15</v>
      </c>
      <c r="K2" s="55" t="s">
        <v>16</v>
      </c>
    </row>
    <row r="3" spans="1:11" ht="12.75">
      <c r="A3">
        <v>1</v>
      </c>
      <c r="B3" s="88">
        <v>1</v>
      </c>
      <c r="C3" s="88" t="s">
        <v>48</v>
      </c>
      <c r="D3" s="88" t="s">
        <v>44</v>
      </c>
      <c r="E3" s="88">
        <v>77</v>
      </c>
      <c r="F3" s="89">
        <v>70</v>
      </c>
      <c r="G3" s="42"/>
      <c r="H3" s="42"/>
      <c r="I3" s="42"/>
      <c r="J3" s="4">
        <f aca="true" t="shared" si="0" ref="J3:J11">G3*60+H3+I3</f>
        <v>0</v>
      </c>
      <c r="K3" s="35">
        <f>IF(J3&gt;0,TRUNC(1000*J3/MAX($J3:$J11),2),0)</f>
        <v>0</v>
      </c>
    </row>
    <row r="4" spans="1:11" ht="12.75">
      <c r="A4">
        <v>1</v>
      </c>
      <c r="B4" s="3">
        <v>2</v>
      </c>
      <c r="C4" s="6" t="s">
        <v>47</v>
      </c>
      <c r="D4" s="6" t="s">
        <v>44</v>
      </c>
      <c r="E4" s="80">
        <v>70</v>
      </c>
      <c r="F4" s="79">
        <v>77</v>
      </c>
      <c r="G4" s="43">
        <v>3</v>
      </c>
      <c r="H4" s="44">
        <v>4</v>
      </c>
      <c r="I4" s="44">
        <v>95</v>
      </c>
      <c r="J4" s="4">
        <f t="shared" si="0"/>
        <v>279</v>
      </c>
      <c r="K4" s="35">
        <f>IF(J4&gt;0,TRUNC(1000*J4/MAX($J3:$J11),2),0)</f>
        <v>651.86</v>
      </c>
    </row>
    <row r="5" spans="1:11" ht="12.75">
      <c r="A5">
        <v>1</v>
      </c>
      <c r="B5" s="3">
        <v>3</v>
      </c>
      <c r="C5" t="s">
        <v>49</v>
      </c>
      <c r="D5" t="s">
        <v>44</v>
      </c>
      <c r="E5" s="7">
        <v>67</v>
      </c>
      <c r="F5" s="74">
        <v>74</v>
      </c>
      <c r="G5" s="44">
        <v>2</v>
      </c>
      <c r="H5" s="44">
        <v>18</v>
      </c>
      <c r="I5" s="44"/>
      <c r="J5" s="4">
        <f t="shared" si="0"/>
        <v>138</v>
      </c>
      <c r="K5" s="35">
        <f>IF(J5&gt;0,TRUNC(1000*J5/MAX($J3:$J11),2),0)</f>
        <v>322.42</v>
      </c>
    </row>
    <row r="6" spans="1:11" ht="12.75">
      <c r="A6">
        <v>1</v>
      </c>
      <c r="B6" s="9">
        <v>4</v>
      </c>
      <c r="C6" s="9" t="s">
        <v>69</v>
      </c>
      <c r="D6" s="9" t="s">
        <v>73</v>
      </c>
      <c r="E6" s="78">
        <v>64</v>
      </c>
      <c r="F6" s="79">
        <v>77</v>
      </c>
      <c r="G6" s="44">
        <v>3</v>
      </c>
      <c r="H6" s="44">
        <v>8</v>
      </c>
      <c r="I6" s="44">
        <v>55</v>
      </c>
      <c r="J6" s="4">
        <f t="shared" si="0"/>
        <v>243</v>
      </c>
      <c r="K6" s="35">
        <f>IF(J6&gt;0,TRUNC(1000*J6/MAX($J3:$J11),2),0)</f>
        <v>567.75</v>
      </c>
    </row>
    <row r="7" spans="1:11" ht="12.75">
      <c r="A7">
        <v>1</v>
      </c>
      <c r="B7" s="9">
        <v>14</v>
      </c>
      <c r="C7" s="9" t="s">
        <v>70</v>
      </c>
      <c r="D7" s="9" t="s">
        <v>53</v>
      </c>
      <c r="E7" s="9">
        <v>80</v>
      </c>
      <c r="F7" s="74">
        <v>71</v>
      </c>
      <c r="G7" s="44">
        <v>5</v>
      </c>
      <c r="H7" s="44">
        <v>33</v>
      </c>
      <c r="I7" s="44">
        <v>95</v>
      </c>
      <c r="J7" s="4">
        <f t="shared" si="0"/>
        <v>428</v>
      </c>
      <c r="K7" s="35">
        <f>IF(J7&gt;0,TRUNC(1000*J7/MAX($J3:$J11),2),0)</f>
        <v>1000</v>
      </c>
    </row>
    <row r="8" spans="1:11" ht="12.75">
      <c r="A8">
        <v>1</v>
      </c>
      <c r="B8" s="3">
        <v>30</v>
      </c>
      <c r="F8" s="73"/>
      <c r="G8" s="44"/>
      <c r="H8" s="44"/>
      <c r="I8" s="44"/>
      <c r="J8" s="4">
        <f t="shared" si="0"/>
        <v>0</v>
      </c>
      <c r="K8" s="35">
        <f>IF(J8&gt;0,TRUNC(1000*J8/MAX($J3:$J11),2),0)</f>
        <v>0</v>
      </c>
    </row>
    <row r="9" spans="1:11" ht="12.75">
      <c r="A9">
        <v>1</v>
      </c>
      <c r="G9" s="44"/>
      <c r="H9" s="44"/>
      <c r="I9" s="44"/>
      <c r="J9" s="4">
        <f t="shared" si="0"/>
        <v>0</v>
      </c>
      <c r="K9" s="35">
        <f>IF(J9&gt;0,TRUNC(1000*J9/MAX($J3:$J11),2),0)</f>
        <v>0</v>
      </c>
    </row>
    <row r="10" spans="1:11" ht="12.75">
      <c r="A10">
        <v>1</v>
      </c>
      <c r="B10" s="3"/>
      <c r="C10" s="3"/>
      <c r="D10" s="3"/>
      <c r="E10" s="3"/>
      <c r="F10" s="73"/>
      <c r="G10" s="44"/>
      <c r="H10" s="44"/>
      <c r="I10" s="44"/>
      <c r="J10" s="4">
        <f t="shared" si="0"/>
        <v>0</v>
      </c>
      <c r="K10" s="35">
        <f>IF(J10&gt;0,TRUNC(1000*J10/MAX($J3:$J11),2),0)</f>
        <v>0</v>
      </c>
    </row>
    <row r="11" spans="1:11" ht="12.75">
      <c r="A11">
        <v>1</v>
      </c>
      <c r="B11" s="3"/>
      <c r="C11" s="3"/>
      <c r="D11" s="3"/>
      <c r="E11" s="3"/>
      <c r="F11" s="73"/>
      <c r="G11" s="42"/>
      <c r="H11" s="42"/>
      <c r="I11" s="42"/>
      <c r="J11" s="4">
        <f t="shared" si="0"/>
        <v>0</v>
      </c>
      <c r="K11" s="35">
        <f>IF(J11&gt;0,TRUNC(1000*J11/MAX($J3:$J11),2),0)</f>
        <v>0</v>
      </c>
    </row>
    <row r="12" spans="2:11" ht="12.75">
      <c r="B12" s="1"/>
      <c r="C12" s="1"/>
      <c r="E12" s="1"/>
      <c r="F12" s="75"/>
      <c r="G12" s="40"/>
      <c r="H12" s="40"/>
      <c r="I12" s="40"/>
      <c r="J12" s="2"/>
      <c r="K12" s="54"/>
    </row>
    <row r="13" spans="1:11" ht="12.75">
      <c r="A13">
        <v>2</v>
      </c>
      <c r="B13" s="3">
        <v>6</v>
      </c>
      <c r="C13" s="3" t="s">
        <v>74</v>
      </c>
      <c r="D13" s="3" t="s">
        <v>41</v>
      </c>
      <c r="E13" s="3">
        <v>75</v>
      </c>
      <c r="F13" s="73">
        <v>72</v>
      </c>
      <c r="G13" s="42">
        <v>4</v>
      </c>
      <c r="H13" s="42">
        <v>53</v>
      </c>
      <c r="I13" s="42">
        <v>0</v>
      </c>
      <c r="J13" s="4">
        <f aca="true" t="shared" si="1" ref="J13:J21">G13*60+H13+I13</f>
        <v>293</v>
      </c>
      <c r="K13" s="35">
        <f>IF(J13&gt;0,TRUNC(1000*J13/MAX($J13:$J21),2),0)</f>
        <v>426.49</v>
      </c>
    </row>
    <row r="14" spans="1:11" ht="12.75">
      <c r="A14">
        <v>2</v>
      </c>
      <c r="B14" s="3">
        <v>7</v>
      </c>
      <c r="C14" s="6" t="s">
        <v>51</v>
      </c>
      <c r="D14" s="6" t="s">
        <v>52</v>
      </c>
      <c r="E14" s="7">
        <v>79</v>
      </c>
      <c r="F14" s="74">
        <v>65</v>
      </c>
      <c r="G14" s="43">
        <v>9</v>
      </c>
      <c r="H14" s="44">
        <v>47</v>
      </c>
      <c r="I14" s="44">
        <v>100</v>
      </c>
      <c r="J14" s="4">
        <f t="shared" si="1"/>
        <v>687</v>
      </c>
      <c r="K14" s="35">
        <f>IF(J14&gt;0,TRUNC(1000*J14/MAX($J13:$J21),2),0)</f>
        <v>1000</v>
      </c>
    </row>
    <row r="15" spans="1:11" ht="12.75">
      <c r="A15">
        <v>2</v>
      </c>
      <c r="B15" s="3">
        <v>8</v>
      </c>
      <c r="C15" t="s">
        <v>56</v>
      </c>
      <c r="D15" t="s">
        <v>52</v>
      </c>
      <c r="E15" s="7">
        <v>80</v>
      </c>
      <c r="F15" s="74">
        <v>73</v>
      </c>
      <c r="G15" s="44">
        <v>9</v>
      </c>
      <c r="H15" s="44">
        <v>46</v>
      </c>
      <c r="I15" s="44">
        <v>100</v>
      </c>
      <c r="J15" s="4">
        <f t="shared" si="1"/>
        <v>686</v>
      </c>
      <c r="K15" s="35">
        <f>IF(J15&gt;0,TRUNC(1000*J15/MAX($J13:$J21),2),0)</f>
        <v>998.54</v>
      </c>
    </row>
    <row r="16" spans="1:11" ht="12.75">
      <c r="A16">
        <v>2</v>
      </c>
      <c r="B16" s="9">
        <v>9</v>
      </c>
      <c r="C16" s="9" t="s">
        <v>63</v>
      </c>
      <c r="D16" s="9" t="s">
        <v>41</v>
      </c>
      <c r="E16" s="78">
        <v>78</v>
      </c>
      <c r="F16" s="79">
        <v>80</v>
      </c>
      <c r="G16" s="44">
        <v>2</v>
      </c>
      <c r="H16" s="44">
        <v>16</v>
      </c>
      <c r="I16" s="44">
        <v>80</v>
      </c>
      <c r="J16" s="4">
        <f t="shared" si="1"/>
        <v>216</v>
      </c>
      <c r="K16" s="35">
        <f>IF(J16&gt;0,TRUNC(1000*J16/MAX($J13:$J21),2),0)</f>
        <v>314.41</v>
      </c>
    </row>
    <row r="17" spans="1:11" ht="12.75">
      <c r="A17">
        <v>2</v>
      </c>
      <c r="B17" s="3">
        <v>10</v>
      </c>
      <c r="C17" t="s">
        <v>54</v>
      </c>
      <c r="D17" t="s">
        <v>52</v>
      </c>
      <c r="E17" s="7">
        <v>80</v>
      </c>
      <c r="F17" s="73">
        <v>78</v>
      </c>
      <c r="G17" s="44">
        <v>5</v>
      </c>
      <c r="H17" s="44">
        <v>52</v>
      </c>
      <c r="I17" s="44">
        <v>90</v>
      </c>
      <c r="J17" s="4">
        <f t="shared" si="1"/>
        <v>442</v>
      </c>
      <c r="K17" s="35">
        <f>IF(J17&gt;0,TRUNC(1000*J17/MAX($J13:$J21),2),0)</f>
        <v>643.37</v>
      </c>
    </row>
    <row r="18" spans="1:11" ht="12.75">
      <c r="A18">
        <v>2</v>
      </c>
      <c r="B18" s="3">
        <v>12</v>
      </c>
      <c r="F18" s="73"/>
      <c r="G18" s="44"/>
      <c r="H18" s="44"/>
      <c r="I18" s="44"/>
      <c r="J18" s="4">
        <f t="shared" si="1"/>
        <v>0</v>
      </c>
      <c r="K18" s="35">
        <f>IF(J18&gt;0,TRUNC(1000*J18/MAX($J13:$J21),2),0)</f>
        <v>0</v>
      </c>
    </row>
    <row r="19" spans="1:11" ht="12.75">
      <c r="A19">
        <v>2</v>
      </c>
      <c r="F19" s="74"/>
      <c r="G19" s="44"/>
      <c r="H19" s="44"/>
      <c r="I19" s="44"/>
      <c r="J19" s="4">
        <f t="shared" si="1"/>
        <v>0</v>
      </c>
      <c r="K19" s="35">
        <f>IF(J19&gt;0,TRUNC(1000*J19/MAX($J13:$J21),2),0)</f>
        <v>0</v>
      </c>
    </row>
    <row r="20" spans="1:11" ht="12.75">
      <c r="A20">
        <v>2</v>
      </c>
      <c r="B20" s="3"/>
      <c r="C20" s="3"/>
      <c r="D20" s="3"/>
      <c r="E20" s="3"/>
      <c r="F20" s="73"/>
      <c r="G20" s="44"/>
      <c r="H20" s="44"/>
      <c r="I20" s="44"/>
      <c r="J20" s="4">
        <f t="shared" si="1"/>
        <v>0</v>
      </c>
      <c r="K20" s="35">
        <f>IF(J20&gt;0,TRUNC(1000*J20/MAX($J13:$J21),2),0)</f>
        <v>0</v>
      </c>
    </row>
    <row r="21" spans="1:11" ht="12.75">
      <c r="A21">
        <v>2</v>
      </c>
      <c r="B21" s="3"/>
      <c r="C21" s="3"/>
      <c r="D21" s="3"/>
      <c r="E21" s="3"/>
      <c r="F21" s="73"/>
      <c r="G21" s="42"/>
      <c r="H21" s="42"/>
      <c r="I21" s="42"/>
      <c r="J21" s="4">
        <f t="shared" si="1"/>
        <v>0</v>
      </c>
      <c r="K21" s="35">
        <f>IF(J21&gt;0,TRUNC(1000*J21/MAX($J13:$J21),2),0)</f>
        <v>0</v>
      </c>
    </row>
    <row r="22" spans="2:11" ht="12.75">
      <c r="B22" s="3"/>
      <c r="C22" s="3"/>
      <c r="D22" s="3"/>
      <c r="E22" s="3"/>
      <c r="F22" s="73"/>
      <c r="G22" s="42"/>
      <c r="H22" s="42"/>
      <c r="I22" s="42"/>
      <c r="J22" s="4"/>
      <c r="K22" s="5"/>
    </row>
    <row r="23" spans="1:11" ht="12.75">
      <c r="A23">
        <v>3</v>
      </c>
      <c r="B23" s="3">
        <v>11</v>
      </c>
      <c r="C23" s="3" t="s">
        <v>42</v>
      </c>
      <c r="D23" s="3" t="s">
        <v>43</v>
      </c>
      <c r="E23" s="86">
        <v>73</v>
      </c>
      <c r="F23" s="87">
        <v>71</v>
      </c>
      <c r="G23" s="42">
        <v>5</v>
      </c>
      <c r="H23" s="42">
        <v>23</v>
      </c>
      <c r="I23" s="42">
        <v>0</v>
      </c>
      <c r="J23" s="4">
        <f aca="true" t="shared" si="2" ref="J23:J31">G23*60+H23+I23</f>
        <v>323</v>
      </c>
      <c r="K23" s="35">
        <f>IF(J23&gt;0,TRUNC(1000*J23/MAX($J23:$J31),2),0)</f>
        <v>471.53</v>
      </c>
    </row>
    <row r="24" spans="1:11" ht="12.75">
      <c r="A24">
        <v>3</v>
      </c>
      <c r="B24" s="3">
        <v>13</v>
      </c>
      <c r="C24" t="s">
        <v>50</v>
      </c>
      <c r="D24" t="s">
        <v>41</v>
      </c>
      <c r="E24" s="7">
        <v>72</v>
      </c>
      <c r="F24" s="74">
        <v>66</v>
      </c>
      <c r="G24" s="43">
        <v>3</v>
      </c>
      <c r="H24" s="44">
        <v>5</v>
      </c>
      <c r="I24" s="44">
        <v>95</v>
      </c>
      <c r="J24" s="4">
        <f t="shared" si="2"/>
        <v>280</v>
      </c>
      <c r="K24" s="35">
        <f>IF(J24&gt;0,TRUNC(1000*J24/MAX($J23:$J31),2),0)</f>
        <v>408.75</v>
      </c>
    </row>
    <row r="25" spans="1:11" ht="12.75">
      <c r="A25">
        <v>3</v>
      </c>
      <c r="B25" s="88">
        <v>5</v>
      </c>
      <c r="C25" s="90" t="s">
        <v>71</v>
      </c>
      <c r="D25" s="90" t="s">
        <v>72</v>
      </c>
      <c r="E25" s="91">
        <v>65</v>
      </c>
      <c r="F25" s="89">
        <v>77</v>
      </c>
      <c r="G25" s="44"/>
      <c r="H25" s="44"/>
      <c r="I25" s="44"/>
      <c r="J25" s="4">
        <f t="shared" si="2"/>
        <v>0</v>
      </c>
      <c r="K25" s="35">
        <f>IF(J25&gt;0,TRUNC(1000*J25/MAX($J23:$J31),2),0)</f>
        <v>0</v>
      </c>
    </row>
    <row r="26" spans="1:11" ht="12.75">
      <c r="A26">
        <v>3</v>
      </c>
      <c r="B26" s="3">
        <v>15</v>
      </c>
      <c r="C26" t="s">
        <v>45</v>
      </c>
      <c r="D26" t="s">
        <v>43</v>
      </c>
      <c r="E26" s="7">
        <v>69</v>
      </c>
      <c r="F26" s="73">
        <v>75</v>
      </c>
      <c r="G26" s="44">
        <v>3</v>
      </c>
      <c r="H26" s="44">
        <v>29</v>
      </c>
      <c r="I26" s="44">
        <v>95</v>
      </c>
      <c r="J26" s="4">
        <f t="shared" si="2"/>
        <v>304</v>
      </c>
      <c r="K26" s="35">
        <f>IF(J26&gt;0,TRUNC(1000*J26/MAX($J23:$J31),2),0)</f>
        <v>443.79</v>
      </c>
    </row>
    <row r="27" spans="1:11" ht="12.75">
      <c r="A27">
        <v>3</v>
      </c>
      <c r="B27" s="3">
        <v>26</v>
      </c>
      <c r="C27" t="s">
        <v>58</v>
      </c>
      <c r="D27" t="s">
        <v>59</v>
      </c>
      <c r="E27">
        <v>62</v>
      </c>
      <c r="F27" s="73">
        <v>66</v>
      </c>
      <c r="G27" s="44">
        <v>9</v>
      </c>
      <c r="H27" s="44">
        <v>45</v>
      </c>
      <c r="I27" s="44">
        <v>100</v>
      </c>
      <c r="J27" s="4">
        <f t="shared" si="2"/>
        <v>685</v>
      </c>
      <c r="K27" s="35">
        <f>IF(J27&gt;0,TRUNC(1000*J27/MAX($J23:$J31),2),0)</f>
        <v>1000</v>
      </c>
    </row>
    <row r="28" spans="1:11" ht="12.75">
      <c r="A28">
        <v>3</v>
      </c>
      <c r="B28">
        <v>27</v>
      </c>
      <c r="C28" t="s">
        <v>66</v>
      </c>
      <c r="D28" t="s">
        <v>59</v>
      </c>
      <c r="E28">
        <v>76</v>
      </c>
      <c r="F28" s="74">
        <v>63</v>
      </c>
      <c r="G28" s="44">
        <v>9</v>
      </c>
      <c r="H28" s="44">
        <v>47</v>
      </c>
      <c r="I28" s="44">
        <v>90</v>
      </c>
      <c r="J28" s="4">
        <f t="shared" si="2"/>
        <v>677</v>
      </c>
      <c r="K28" s="35">
        <f>IF(J28&gt;0,TRUNC(1000*J28/MAX($J23:$J31),2),0)</f>
        <v>988.32</v>
      </c>
    </row>
    <row r="29" spans="1:11" ht="12.75">
      <c r="A29">
        <v>3</v>
      </c>
      <c r="F29" s="76"/>
      <c r="G29" s="44"/>
      <c r="H29" s="44"/>
      <c r="I29" s="44"/>
      <c r="J29" s="4">
        <f t="shared" si="2"/>
        <v>0</v>
      </c>
      <c r="K29" s="35">
        <f>IF(J29&gt;0,TRUNC(1000*J29/MAX($J23:$J31),2),0)</f>
        <v>0</v>
      </c>
    </row>
    <row r="30" spans="1:11" ht="12.75">
      <c r="A30">
        <v>3</v>
      </c>
      <c r="B30" s="3"/>
      <c r="C30" s="3"/>
      <c r="D30" s="3"/>
      <c r="E30" s="3"/>
      <c r="F30" s="73"/>
      <c r="G30" s="44"/>
      <c r="H30" s="44"/>
      <c r="I30" s="44"/>
      <c r="J30" s="4">
        <f t="shared" si="2"/>
        <v>0</v>
      </c>
      <c r="K30" s="35">
        <f>IF(J30&gt;0,TRUNC(1000*J30/MAX($J23:$J31),2),0)</f>
        <v>0</v>
      </c>
    </row>
    <row r="31" spans="1:11" ht="12.75">
      <c r="A31">
        <v>3</v>
      </c>
      <c r="B31" s="3"/>
      <c r="C31" s="3"/>
      <c r="D31" s="3"/>
      <c r="E31" s="3"/>
      <c r="F31" s="73"/>
      <c r="G31" s="42"/>
      <c r="H31" s="42"/>
      <c r="I31" s="42"/>
      <c r="J31" s="4">
        <f t="shared" si="2"/>
        <v>0</v>
      </c>
      <c r="K31" s="35">
        <f>IF(J31&gt;0,TRUNC(1000*J31/MAX($J23:$J31),2),0)</f>
        <v>0</v>
      </c>
    </row>
    <row r="32" spans="6:11" ht="12.75">
      <c r="F32" s="73"/>
      <c r="G32" s="44"/>
      <c r="H32" s="44"/>
      <c r="I32" s="44"/>
      <c r="J32" s="4"/>
      <c r="K32" s="5"/>
    </row>
    <row r="33" spans="1:11" ht="12.75">
      <c r="A33">
        <v>4</v>
      </c>
      <c r="B33" s="3">
        <v>16</v>
      </c>
      <c r="C33" s="3" t="s">
        <v>68</v>
      </c>
      <c r="D33" s="3" t="s">
        <v>41</v>
      </c>
      <c r="E33" s="3">
        <v>68</v>
      </c>
      <c r="F33" s="73">
        <v>67</v>
      </c>
      <c r="G33" s="42">
        <v>4</v>
      </c>
      <c r="H33" s="42">
        <v>29</v>
      </c>
      <c r="I33" s="42"/>
      <c r="J33" s="4">
        <f aca="true" t="shared" si="3" ref="J33:J41">G33*60+H33+I33</f>
        <v>269</v>
      </c>
      <c r="K33" s="35">
        <f>IF(J33&gt;0,TRUNC(1000*J33/MAX($J33:$J41),2),0)</f>
        <v>825.15</v>
      </c>
    </row>
    <row r="34" spans="1:11" ht="12.75">
      <c r="A34">
        <v>4</v>
      </c>
      <c r="B34" s="3">
        <v>17</v>
      </c>
      <c r="C34" s="6" t="s">
        <v>46</v>
      </c>
      <c r="D34" s="6" t="s">
        <v>41</v>
      </c>
      <c r="E34" s="7">
        <v>74</v>
      </c>
      <c r="F34" s="74">
        <v>76</v>
      </c>
      <c r="G34" s="43">
        <v>3</v>
      </c>
      <c r="H34" s="44"/>
      <c r="I34" s="44">
        <v>65</v>
      </c>
      <c r="J34" s="4">
        <f t="shared" si="3"/>
        <v>245</v>
      </c>
      <c r="K34" s="35">
        <f>IF(J34&gt;0,TRUNC(1000*J34/MAX($J33:$J41),2),0)</f>
        <v>751.53</v>
      </c>
    </row>
    <row r="35" spans="1:11" ht="12.75">
      <c r="A35">
        <v>4</v>
      </c>
      <c r="B35" s="3">
        <v>18</v>
      </c>
      <c r="E35" s="7"/>
      <c r="F35" s="74"/>
      <c r="G35" s="44"/>
      <c r="H35" s="44"/>
      <c r="I35" s="44"/>
      <c r="J35" s="4">
        <f t="shared" si="3"/>
        <v>0</v>
      </c>
      <c r="K35" s="35">
        <f>IF(J35&gt;0,TRUNC(1000*J35/MAX($J33:$J41),2),0)</f>
        <v>0</v>
      </c>
    </row>
    <row r="36" spans="1:11" ht="12.75">
      <c r="A36">
        <v>4</v>
      </c>
      <c r="B36" s="9">
        <v>19</v>
      </c>
      <c r="C36" s="9" t="s">
        <v>61</v>
      </c>
      <c r="D36" s="9" t="s">
        <v>41</v>
      </c>
      <c r="E36" s="78">
        <v>72</v>
      </c>
      <c r="F36" s="79">
        <v>74</v>
      </c>
      <c r="G36" s="44">
        <v>3</v>
      </c>
      <c r="H36" s="44">
        <v>30</v>
      </c>
      <c r="I36" s="44">
        <v>95</v>
      </c>
      <c r="J36" s="4">
        <f t="shared" si="3"/>
        <v>305</v>
      </c>
      <c r="K36" s="35">
        <f>IF(J36&gt;0,TRUNC(1000*J36/MAX($J33:$J41),2),0)</f>
        <v>935.58</v>
      </c>
    </row>
    <row r="37" spans="1:11" ht="12.75">
      <c r="A37">
        <v>4</v>
      </c>
      <c r="B37" s="3">
        <v>20</v>
      </c>
      <c r="C37" t="s">
        <v>60</v>
      </c>
      <c r="D37" t="s">
        <v>41</v>
      </c>
      <c r="E37" s="80">
        <v>66</v>
      </c>
      <c r="F37" s="87">
        <v>74</v>
      </c>
      <c r="G37" s="44">
        <v>3</v>
      </c>
      <c r="H37" s="44">
        <v>46</v>
      </c>
      <c r="I37" s="44">
        <v>100</v>
      </c>
      <c r="J37" s="4">
        <f t="shared" si="3"/>
        <v>326</v>
      </c>
      <c r="K37" s="35">
        <f>IF(J37&gt;0,TRUNC(1000*J37/MAX($J33:$J41),2),0)</f>
        <v>1000</v>
      </c>
    </row>
    <row r="38" spans="1:11" ht="12.75">
      <c r="A38">
        <v>4</v>
      </c>
      <c r="B38" s="3">
        <v>28</v>
      </c>
      <c r="C38" t="s">
        <v>67</v>
      </c>
      <c r="D38" t="s">
        <v>59</v>
      </c>
      <c r="E38">
        <v>62</v>
      </c>
      <c r="F38" s="73">
        <v>77</v>
      </c>
      <c r="G38" s="44">
        <v>2</v>
      </c>
      <c r="H38" s="44">
        <v>39</v>
      </c>
      <c r="I38" s="44">
        <v>95</v>
      </c>
      <c r="J38" s="4">
        <f t="shared" si="3"/>
        <v>254</v>
      </c>
      <c r="K38" s="35">
        <f>IF(J38&gt;0,TRUNC(1000*J38/MAX($J33:$J41),2),0)</f>
        <v>779.14</v>
      </c>
    </row>
    <row r="39" spans="1:11" ht="12.75">
      <c r="A39">
        <v>4</v>
      </c>
      <c r="F39" s="74"/>
      <c r="G39" s="44"/>
      <c r="H39" s="44"/>
      <c r="I39" s="44"/>
      <c r="J39" s="4">
        <f t="shared" si="3"/>
        <v>0</v>
      </c>
      <c r="K39" s="35">
        <f>IF(J39&gt;0,TRUNC(1000*J39/MAX($J33:$J41),2),0)</f>
        <v>0</v>
      </c>
    </row>
    <row r="40" spans="1:11" ht="12.75">
      <c r="A40">
        <v>4</v>
      </c>
      <c r="B40" s="3"/>
      <c r="C40" s="3"/>
      <c r="D40" s="3"/>
      <c r="E40" s="3"/>
      <c r="F40" s="73"/>
      <c r="G40" s="44"/>
      <c r="H40" s="44"/>
      <c r="I40" s="44"/>
      <c r="J40" s="4">
        <f t="shared" si="3"/>
        <v>0</v>
      </c>
      <c r="K40" s="35">
        <f>IF(J40&gt;0,TRUNC(1000*J40/MAX($J33:$J41),2),0)</f>
        <v>0</v>
      </c>
    </row>
    <row r="41" spans="1:11" ht="12.75">
      <c r="A41">
        <v>4</v>
      </c>
      <c r="B41" s="3"/>
      <c r="C41" s="3"/>
      <c r="D41" s="3"/>
      <c r="E41" s="3"/>
      <c r="F41" s="73"/>
      <c r="G41" s="42"/>
      <c r="H41" s="42"/>
      <c r="I41" s="42"/>
      <c r="J41" s="4">
        <f t="shared" si="3"/>
        <v>0</v>
      </c>
      <c r="K41" s="35">
        <f>IF(J41&gt;0,TRUNC(1000*J41/MAX($J33:$J41),2),0)</f>
        <v>0</v>
      </c>
    </row>
    <row r="42" spans="2:11" ht="12.75">
      <c r="B42" s="3"/>
      <c r="F42" s="73"/>
      <c r="G42" s="44"/>
      <c r="H42" s="44"/>
      <c r="I42" s="44"/>
      <c r="J42" s="4"/>
      <c r="K42" s="5"/>
    </row>
    <row r="43" spans="1:11" ht="12.75">
      <c r="A43">
        <v>5</v>
      </c>
      <c r="B43" s="3">
        <v>21</v>
      </c>
      <c r="C43" s="3" t="s">
        <v>55</v>
      </c>
      <c r="D43" s="3" t="s">
        <v>52</v>
      </c>
      <c r="E43" s="3">
        <v>66</v>
      </c>
      <c r="F43" s="73">
        <v>74</v>
      </c>
      <c r="G43" s="42">
        <v>2</v>
      </c>
      <c r="H43" s="42">
        <v>37</v>
      </c>
      <c r="I43" s="42">
        <v>30</v>
      </c>
      <c r="J43" s="4">
        <f aca="true" t="shared" si="4" ref="J43:J51">G43*60+H43+I43</f>
        <v>187</v>
      </c>
      <c r="K43" s="35">
        <f>IF(J43&gt;0,TRUNC(1000*J43/MAX($J43:$J51),2),0)</f>
        <v>275</v>
      </c>
    </row>
    <row r="44" spans="1:11" ht="12.75">
      <c r="A44">
        <v>5</v>
      </c>
      <c r="B44" s="3">
        <v>22</v>
      </c>
      <c r="C44" s="6" t="s">
        <v>64</v>
      </c>
      <c r="D44" s="6" t="s">
        <v>52</v>
      </c>
      <c r="E44" s="80">
        <v>67</v>
      </c>
      <c r="F44" s="79">
        <v>63</v>
      </c>
      <c r="G44" s="43">
        <v>4</v>
      </c>
      <c r="H44" s="44">
        <v>1</v>
      </c>
      <c r="I44" s="44">
        <v>40</v>
      </c>
      <c r="J44" s="4">
        <f t="shared" si="4"/>
        <v>281</v>
      </c>
      <c r="K44" s="35">
        <f>IF(J44&gt;0,TRUNC(1000*J44/MAX($J43:$J51),2),0)</f>
        <v>413.23</v>
      </c>
    </row>
    <row r="45" spans="1:11" ht="12.75">
      <c r="A45">
        <v>5</v>
      </c>
      <c r="B45" s="3">
        <v>23</v>
      </c>
      <c r="C45" t="s">
        <v>65</v>
      </c>
      <c r="D45" t="s">
        <v>52</v>
      </c>
      <c r="E45" s="7">
        <v>78</v>
      </c>
      <c r="F45" s="74">
        <v>80</v>
      </c>
      <c r="G45" s="44">
        <v>9</v>
      </c>
      <c r="H45" s="44">
        <v>45</v>
      </c>
      <c r="I45" s="44">
        <v>95</v>
      </c>
      <c r="J45" s="4">
        <f t="shared" si="4"/>
        <v>680</v>
      </c>
      <c r="K45" s="35">
        <f>IF(J45&gt;0,TRUNC(1000*J45/MAX($J43:$J51),2),0)</f>
        <v>1000</v>
      </c>
    </row>
    <row r="46" spans="1:11" ht="12.75">
      <c r="A46">
        <v>5</v>
      </c>
      <c r="B46" s="9">
        <v>24</v>
      </c>
      <c r="C46" s="9"/>
      <c r="D46" s="9"/>
      <c r="E46" s="9"/>
      <c r="F46" s="74"/>
      <c r="G46" s="44"/>
      <c r="H46" s="44"/>
      <c r="I46" s="44"/>
      <c r="J46" s="4">
        <f t="shared" si="4"/>
        <v>0</v>
      </c>
      <c r="K46" s="35">
        <f>IF(J46&gt;0,TRUNC(1000*J46/MAX($J43:$J51),2),0)</f>
        <v>0</v>
      </c>
    </row>
    <row r="47" spans="1:11" ht="12.75">
      <c r="A47">
        <v>5</v>
      </c>
      <c r="B47" s="3">
        <v>25</v>
      </c>
      <c r="C47" t="s">
        <v>57</v>
      </c>
      <c r="D47" t="s">
        <v>41</v>
      </c>
      <c r="E47" s="7">
        <v>63</v>
      </c>
      <c r="F47" s="73">
        <v>68</v>
      </c>
      <c r="G47" s="44">
        <v>2</v>
      </c>
      <c r="H47" s="44">
        <v>44</v>
      </c>
      <c r="I47" s="44"/>
      <c r="J47" s="4">
        <f t="shared" si="4"/>
        <v>164</v>
      </c>
      <c r="K47" s="35">
        <f>IF(J47&gt;0,TRUNC(1000*J47/MAX($J43:$J51),2),0)</f>
        <v>241.17</v>
      </c>
    </row>
    <row r="48" spans="1:11" ht="12.75">
      <c r="A48">
        <v>5</v>
      </c>
      <c r="B48" s="3">
        <v>29</v>
      </c>
      <c r="C48" t="s">
        <v>62</v>
      </c>
      <c r="D48" t="s">
        <v>41</v>
      </c>
      <c r="E48">
        <v>70</v>
      </c>
      <c r="F48" s="73">
        <v>64</v>
      </c>
      <c r="G48" s="44">
        <v>6</v>
      </c>
      <c r="H48" s="44">
        <v>50</v>
      </c>
      <c r="I48" s="44">
        <v>85</v>
      </c>
      <c r="J48" s="4">
        <f t="shared" si="4"/>
        <v>495</v>
      </c>
      <c r="K48" s="35">
        <f>IF(J48&gt;0,TRUNC(1000*J48/MAX($J43:$J51),2),0)</f>
        <v>727.94</v>
      </c>
    </row>
    <row r="49" spans="1:11" ht="12.75">
      <c r="A49">
        <v>5</v>
      </c>
      <c r="F49" s="7"/>
      <c r="G49" s="44"/>
      <c r="H49" s="44"/>
      <c r="I49" s="44"/>
      <c r="J49" s="4">
        <f t="shared" si="4"/>
        <v>0</v>
      </c>
      <c r="K49" s="35">
        <f>IF(J49&gt;0,TRUNC(1000*J49/MAX($J43:$J51),2),0)</f>
        <v>0</v>
      </c>
    </row>
    <row r="50" spans="1:11" ht="12.75">
      <c r="A50">
        <v>5</v>
      </c>
      <c r="B50" s="3"/>
      <c r="C50" s="3"/>
      <c r="D50" s="3"/>
      <c r="E50" s="3"/>
      <c r="F50" s="3"/>
      <c r="G50" s="44"/>
      <c r="H50" s="44"/>
      <c r="I50" s="44"/>
      <c r="J50" s="4">
        <f t="shared" si="4"/>
        <v>0</v>
      </c>
      <c r="K50" s="35">
        <f>IF(J50&gt;0,TRUNC(1000*J50/MAX($J43:$J51),2),0)</f>
        <v>0</v>
      </c>
    </row>
    <row r="51" spans="1:11" ht="12.75">
      <c r="A51">
        <v>5</v>
      </c>
      <c r="B51" s="3"/>
      <c r="C51" s="3"/>
      <c r="D51" s="3"/>
      <c r="E51" s="3"/>
      <c r="F51" s="3"/>
      <c r="G51" s="42"/>
      <c r="H51" s="42"/>
      <c r="I51" s="42"/>
      <c r="J51" s="4">
        <f t="shared" si="4"/>
        <v>0</v>
      </c>
      <c r="K51" s="35">
        <f>IF(J51&gt;0,TRUNC(1000*J51/MAX($J43:$J51),2),0)</f>
        <v>0</v>
      </c>
    </row>
    <row r="52" spans="2:11" ht="12.75">
      <c r="B52" s="11"/>
      <c r="D52" s="6"/>
      <c r="E52" s="12"/>
      <c r="F52" s="7"/>
      <c r="G52" s="44"/>
      <c r="H52" s="44"/>
      <c r="I52" s="44"/>
      <c r="J52" s="4"/>
      <c r="K52" s="5"/>
    </row>
    <row r="53" spans="2:10" ht="12.75">
      <c r="B53" s="3"/>
      <c r="C53" s="3"/>
      <c r="D53" s="3"/>
      <c r="E53" s="3"/>
      <c r="F53" s="3"/>
      <c r="G53" s="42"/>
      <c r="H53" s="42"/>
      <c r="I53" s="42"/>
      <c r="J53" s="4"/>
    </row>
    <row r="54" spans="2:10" ht="12.75">
      <c r="B54" s="3"/>
      <c r="C54" s="6"/>
      <c r="D54" s="6"/>
      <c r="E54" s="7"/>
      <c r="F54" s="7"/>
      <c r="G54" s="43"/>
      <c r="H54" s="44"/>
      <c r="I54" s="44"/>
      <c r="J54" s="4"/>
    </row>
    <row r="55" spans="2:10" ht="12.75">
      <c r="B55" s="3"/>
      <c r="E55" s="7"/>
      <c r="F55" s="7"/>
      <c r="G55" s="44"/>
      <c r="H55" s="44"/>
      <c r="I55" s="44"/>
      <c r="J55" s="4"/>
    </row>
    <row r="56" spans="2:10" ht="12.75">
      <c r="B56" s="9"/>
      <c r="C56" s="9"/>
      <c r="D56" s="9"/>
      <c r="E56" s="9"/>
      <c r="F56" s="7"/>
      <c r="G56" s="44"/>
      <c r="H56" s="44"/>
      <c r="I56" s="44"/>
      <c r="J56" s="4"/>
    </row>
    <row r="57" spans="2:10" ht="12.75">
      <c r="B57" s="3"/>
      <c r="E57" s="7"/>
      <c r="F57" s="3"/>
      <c r="G57" s="44"/>
      <c r="H57" s="44"/>
      <c r="I57" s="44"/>
      <c r="J57" s="4"/>
    </row>
    <row r="58" spans="2:10" ht="12.75">
      <c r="B58" s="3"/>
      <c r="F58" s="3"/>
      <c r="G58" s="44"/>
      <c r="H58" s="44"/>
      <c r="I58" s="44"/>
      <c r="J58" s="4"/>
    </row>
    <row r="59" spans="6:10" ht="12.75">
      <c r="F59" s="7"/>
      <c r="G59" s="44"/>
      <c r="H59" s="44"/>
      <c r="I59" s="44"/>
      <c r="J59" s="4"/>
    </row>
    <row r="60" spans="2:10" ht="12.75">
      <c r="B60" s="3"/>
      <c r="C60" s="3"/>
      <c r="D60" s="3"/>
      <c r="E60" s="3"/>
      <c r="F60" s="3"/>
      <c r="G60" s="44"/>
      <c r="H60" s="44"/>
      <c r="I60" s="44"/>
      <c r="J60" s="4"/>
    </row>
    <row r="61" spans="2:10" ht="12.75">
      <c r="B61" s="3"/>
      <c r="C61" s="3"/>
      <c r="D61" s="3"/>
      <c r="E61" s="3"/>
      <c r="F61" s="3"/>
      <c r="G61" s="42"/>
      <c r="H61" s="42"/>
      <c r="I61" s="42"/>
      <c r="J61" s="4"/>
    </row>
    <row r="62" spans="3:11" ht="12.75">
      <c r="C62" s="6"/>
      <c r="D62" s="6"/>
      <c r="E62" s="13"/>
      <c r="F62" s="7"/>
      <c r="G62" s="43"/>
      <c r="H62" s="44"/>
      <c r="I62" s="44"/>
      <c r="J62" s="8"/>
      <c r="K62" s="14"/>
    </row>
    <row r="63" spans="2:10" ht="12.75">
      <c r="B63" s="3"/>
      <c r="C63" s="3"/>
      <c r="D63" s="3"/>
      <c r="E63" s="3"/>
      <c r="F63" s="3"/>
      <c r="G63" s="42"/>
      <c r="H63" s="42"/>
      <c r="I63" s="42"/>
      <c r="J63" s="4"/>
    </row>
    <row r="64" spans="2:10" ht="12.75">
      <c r="B64" s="3"/>
      <c r="C64" s="6"/>
      <c r="D64" s="6"/>
      <c r="E64" s="7"/>
      <c r="F64" s="7"/>
      <c r="G64" s="43"/>
      <c r="H64" s="44"/>
      <c r="I64" s="44"/>
      <c r="J64" s="4"/>
    </row>
    <row r="65" spans="2:10" ht="12.75">
      <c r="B65" s="3"/>
      <c r="E65" s="7"/>
      <c r="F65" s="7"/>
      <c r="G65" s="44"/>
      <c r="H65" s="44"/>
      <c r="I65" s="44"/>
      <c r="J65" s="4"/>
    </row>
    <row r="66" spans="2:10" ht="12.75">
      <c r="B66" s="9"/>
      <c r="C66" s="9"/>
      <c r="D66" s="9"/>
      <c r="E66" s="9"/>
      <c r="F66" s="7"/>
      <c r="G66" s="44"/>
      <c r="H66" s="44"/>
      <c r="I66" s="44"/>
      <c r="J66" s="4"/>
    </row>
    <row r="67" spans="2:10" ht="12.75">
      <c r="B67" s="3"/>
      <c r="E67" s="7"/>
      <c r="F67" s="3"/>
      <c r="G67" s="44"/>
      <c r="H67" s="44"/>
      <c r="I67" s="44"/>
      <c r="J67" s="4"/>
    </row>
    <row r="68" spans="2:10" ht="12.75">
      <c r="B68" s="3"/>
      <c r="F68" s="3"/>
      <c r="G68" s="44"/>
      <c r="H68" s="44"/>
      <c r="I68" s="44"/>
      <c r="J68" s="4"/>
    </row>
    <row r="69" spans="6:10" ht="12.75">
      <c r="F69" s="7"/>
      <c r="G69" s="44"/>
      <c r="H69" s="44"/>
      <c r="I69" s="44"/>
      <c r="J69" s="4"/>
    </row>
    <row r="70" spans="2:10" ht="12.75">
      <c r="B70" s="3"/>
      <c r="C70" s="3"/>
      <c r="D70" s="3"/>
      <c r="E70" s="3"/>
      <c r="F70" s="3"/>
      <c r="G70" s="44"/>
      <c r="H70" s="44"/>
      <c r="I70" s="44"/>
      <c r="J70" s="4"/>
    </row>
    <row r="71" spans="2:10" ht="12.75">
      <c r="B71" s="3"/>
      <c r="C71" s="3"/>
      <c r="D71" s="3"/>
      <c r="E71" s="3"/>
      <c r="F71" s="3"/>
      <c r="G71" s="42"/>
      <c r="H71" s="42"/>
      <c r="I71" s="42"/>
      <c r="J71" s="4"/>
    </row>
    <row r="72" spans="2:11" ht="12.75">
      <c r="B72" s="9"/>
      <c r="C72" s="9"/>
      <c r="D72" s="9"/>
      <c r="E72" s="9"/>
      <c r="F72" s="7"/>
      <c r="G72" s="44"/>
      <c r="H72" s="44"/>
      <c r="I72" s="44"/>
      <c r="J72" s="8"/>
      <c r="K72" s="14"/>
    </row>
    <row r="73" spans="2:10" ht="12.75">
      <c r="B73" s="3"/>
      <c r="C73" s="3"/>
      <c r="D73" s="3"/>
      <c r="E73" s="3"/>
      <c r="F73" s="3"/>
      <c r="G73" s="42"/>
      <c r="H73" s="42"/>
      <c r="I73" s="42"/>
      <c r="J73" s="4"/>
    </row>
    <row r="74" spans="2:10" ht="12.75">
      <c r="B74" s="3"/>
      <c r="C74" s="6"/>
      <c r="D74" s="6"/>
      <c r="E74" s="7"/>
      <c r="F74" s="7"/>
      <c r="G74" s="43"/>
      <c r="H74" s="44"/>
      <c r="I74" s="44"/>
      <c r="J74" s="4"/>
    </row>
    <row r="75" spans="2:10" ht="12.75">
      <c r="B75" s="3"/>
      <c r="E75" s="7"/>
      <c r="F75" s="7"/>
      <c r="G75" s="44"/>
      <c r="H75" s="44"/>
      <c r="I75" s="44"/>
      <c r="J75" s="4"/>
    </row>
    <row r="76" spans="2:10" ht="12.75">
      <c r="B76" s="9"/>
      <c r="C76" s="9"/>
      <c r="D76" s="9"/>
      <c r="E76" s="9"/>
      <c r="F76" s="7"/>
      <c r="G76" s="44"/>
      <c r="H76" s="44"/>
      <c r="I76" s="44"/>
      <c r="J76" s="4"/>
    </row>
    <row r="77" spans="2:10" ht="12.75">
      <c r="B77" s="3"/>
      <c r="E77" s="7"/>
      <c r="F77" s="3"/>
      <c r="G77" s="44"/>
      <c r="H77" s="44"/>
      <c r="I77" s="44"/>
      <c r="J77" s="4"/>
    </row>
    <row r="78" spans="2:10" ht="12.75">
      <c r="B78" s="3"/>
      <c r="F78" s="3"/>
      <c r="G78" s="44"/>
      <c r="H78" s="44"/>
      <c r="I78" s="44"/>
      <c r="J78" s="4"/>
    </row>
    <row r="79" spans="6:10" ht="12.75">
      <c r="F79" s="7"/>
      <c r="G79" s="44"/>
      <c r="H79" s="44"/>
      <c r="I79" s="44"/>
      <c r="J79" s="4"/>
    </row>
    <row r="80" spans="2:10" ht="12.75">
      <c r="B80" s="3"/>
      <c r="C80" s="3"/>
      <c r="D80" s="3"/>
      <c r="E80" s="3"/>
      <c r="F80" s="3"/>
      <c r="G80" s="44"/>
      <c r="H80" s="44"/>
      <c r="I80" s="44"/>
      <c r="J80" s="4"/>
    </row>
    <row r="81" spans="2:10" ht="12.75">
      <c r="B81" s="3"/>
      <c r="C81" s="3"/>
      <c r="D81" s="3"/>
      <c r="E81" s="3"/>
      <c r="F81" s="3"/>
      <c r="G81" s="42"/>
      <c r="H81" s="42"/>
      <c r="I81" s="42"/>
      <c r="J81" s="4"/>
    </row>
    <row r="82" spans="2:11" ht="12.75">
      <c r="B82" s="3"/>
      <c r="C82" s="3"/>
      <c r="D82" s="3"/>
      <c r="E82" s="3"/>
      <c r="F82" s="3"/>
      <c r="G82" s="44"/>
      <c r="H82" s="44"/>
      <c r="I82" s="44"/>
      <c r="J82" s="8"/>
      <c r="K82" s="14"/>
    </row>
    <row r="83" spans="2:10" ht="12.75">
      <c r="B83" s="3"/>
      <c r="C83" s="3"/>
      <c r="D83" s="3"/>
      <c r="E83" s="3"/>
      <c r="F83" s="3"/>
      <c r="G83" s="42"/>
      <c r="H83" s="42"/>
      <c r="I83" s="42"/>
      <c r="J83" s="4"/>
    </row>
    <row r="84" spans="2:10" ht="12.75">
      <c r="B84" s="3"/>
      <c r="C84" s="6"/>
      <c r="D84" s="6"/>
      <c r="E84" s="7"/>
      <c r="F84" s="7"/>
      <c r="G84" s="43"/>
      <c r="H84" s="44"/>
      <c r="I84" s="44"/>
      <c r="J84" s="4"/>
    </row>
    <row r="85" spans="2:10" ht="12.75">
      <c r="B85" s="3"/>
      <c r="E85" s="7"/>
      <c r="F85" s="7"/>
      <c r="G85" s="44"/>
      <c r="H85" s="44"/>
      <c r="I85" s="44"/>
      <c r="J85" s="4"/>
    </row>
    <row r="86" spans="2:10" ht="12.75">
      <c r="B86" s="9"/>
      <c r="C86" s="9"/>
      <c r="D86" s="9"/>
      <c r="E86" s="9"/>
      <c r="F86" s="7"/>
      <c r="G86" s="44"/>
      <c r="H86" s="44"/>
      <c r="I86" s="44"/>
      <c r="J86" s="4"/>
    </row>
    <row r="87" spans="2:10" ht="12.75">
      <c r="B87" s="3"/>
      <c r="E87" s="7"/>
      <c r="F87" s="3"/>
      <c r="G87" s="44"/>
      <c r="H87" s="44"/>
      <c r="I87" s="44"/>
      <c r="J87" s="4"/>
    </row>
    <row r="88" spans="2:10" ht="12.75">
      <c r="B88" s="3"/>
      <c r="F88" s="3"/>
      <c r="G88" s="44"/>
      <c r="H88" s="44"/>
      <c r="I88" s="44"/>
      <c r="J88" s="4"/>
    </row>
    <row r="89" spans="6:10" ht="12.75">
      <c r="F89" s="7"/>
      <c r="G89" s="44"/>
      <c r="H89" s="44"/>
      <c r="I89" s="44"/>
      <c r="J89" s="4"/>
    </row>
    <row r="90" spans="2:10" ht="12.75">
      <c r="B90" s="3"/>
      <c r="C90" s="3"/>
      <c r="D90" s="3"/>
      <c r="E90" s="3"/>
      <c r="F90" s="3"/>
      <c r="G90" s="44"/>
      <c r="H90" s="44"/>
      <c r="I90" s="44"/>
      <c r="J90" s="4"/>
    </row>
    <row r="91" spans="2:10" ht="12.75">
      <c r="B91" s="3"/>
      <c r="C91" s="3"/>
      <c r="D91" s="3"/>
      <c r="E91" s="3"/>
      <c r="F91" s="3"/>
      <c r="G91" s="42"/>
      <c r="H91" s="42"/>
      <c r="I91" s="42"/>
      <c r="J91" s="4"/>
    </row>
    <row r="92" spans="6:11" ht="12.75">
      <c r="F92" s="7"/>
      <c r="G92" s="46"/>
      <c r="H92" s="46"/>
      <c r="I92" s="46"/>
      <c r="J92" s="8"/>
      <c r="K92" s="14"/>
    </row>
    <row r="93" spans="6:11" ht="12.75">
      <c r="F93" s="3"/>
      <c r="G93" s="46"/>
      <c r="H93" s="46"/>
      <c r="I93" s="46"/>
      <c r="J93" s="8"/>
      <c r="K93" s="14"/>
    </row>
    <row r="94" spans="6:11" ht="12.75">
      <c r="F94" s="3"/>
      <c r="G94" s="46"/>
      <c r="H94" s="46"/>
      <c r="I94" s="46"/>
      <c r="J94" s="8"/>
      <c r="K94" s="14"/>
    </row>
    <row r="95" spans="6:11" ht="12.75">
      <c r="F95" s="3"/>
      <c r="G95" s="46"/>
      <c r="H95" s="46"/>
      <c r="I95" s="46"/>
      <c r="J95" s="8"/>
      <c r="K95" s="14"/>
    </row>
    <row r="96" spans="2:11" ht="12.75">
      <c r="B96" s="6"/>
      <c r="C96" s="6"/>
      <c r="D96" s="6"/>
      <c r="E96" s="6"/>
      <c r="F96" s="3"/>
      <c r="G96" s="46"/>
      <c r="H96" s="46"/>
      <c r="I96" s="46"/>
      <c r="J96" s="8"/>
      <c r="K96" s="14"/>
    </row>
    <row r="97" spans="2:11" ht="12.75">
      <c r="B97" s="3"/>
      <c r="C97" s="3"/>
      <c r="D97" s="3"/>
      <c r="E97" s="3"/>
      <c r="F97" s="3"/>
      <c r="G97" s="23"/>
      <c r="H97" s="23"/>
      <c r="I97" s="23"/>
      <c r="J97" s="3"/>
      <c r="K97" s="56"/>
    </row>
    <row r="98" spans="2:15" ht="12.75">
      <c r="B98" s="3"/>
      <c r="C98" s="3"/>
      <c r="D98" s="3"/>
      <c r="E98" s="3"/>
      <c r="F98" s="3"/>
      <c r="G98" s="23"/>
      <c r="H98" s="23"/>
      <c r="I98" s="23"/>
      <c r="J98" s="3"/>
      <c r="K98" s="56"/>
      <c r="O98" s="3"/>
    </row>
    <row r="99" spans="2:15" ht="12.75">
      <c r="B99" s="3"/>
      <c r="C99" s="3"/>
      <c r="D99" s="3"/>
      <c r="E99" s="3"/>
      <c r="F99" s="3"/>
      <c r="G99" s="23"/>
      <c r="H99" s="23"/>
      <c r="I99" s="23"/>
      <c r="J99" s="3"/>
      <c r="K99" s="56"/>
      <c r="O99" s="3"/>
    </row>
    <row r="100" spans="2:15" ht="12.75">
      <c r="B100" s="3">
        <v>1</v>
      </c>
      <c r="C100" s="3" t="s">
        <v>48</v>
      </c>
      <c r="D100" s="3" t="s">
        <v>44</v>
      </c>
      <c r="E100" s="3">
        <v>77</v>
      </c>
      <c r="F100" s="3">
        <v>70</v>
      </c>
      <c r="G100" s="23">
        <v>0</v>
      </c>
      <c r="H100" s="23"/>
      <c r="I100" s="23"/>
      <c r="J100" s="3"/>
      <c r="K100" s="56"/>
      <c r="O100" s="3"/>
    </row>
    <row r="101" spans="2:15" ht="12.75">
      <c r="B101" s="3">
        <v>2</v>
      </c>
      <c r="C101" s="3" t="s">
        <v>47</v>
      </c>
      <c r="D101" s="3" t="s">
        <v>44</v>
      </c>
      <c r="E101" s="3">
        <v>70</v>
      </c>
      <c r="F101" s="3">
        <v>77</v>
      </c>
      <c r="G101" s="23">
        <v>651.86</v>
      </c>
      <c r="H101" s="23"/>
      <c r="I101" s="23"/>
      <c r="J101" s="3"/>
      <c r="K101" s="56"/>
      <c r="O101" s="9"/>
    </row>
    <row r="102" spans="2:256" ht="12.75">
      <c r="B102" s="3">
        <v>3</v>
      </c>
      <c r="C102" s="3" t="s">
        <v>49</v>
      </c>
      <c r="D102" s="3" t="s">
        <v>44</v>
      </c>
      <c r="E102" s="7">
        <v>67</v>
      </c>
      <c r="F102" s="7">
        <v>74</v>
      </c>
      <c r="G102" s="26">
        <v>322.42</v>
      </c>
      <c r="H102" s="45"/>
      <c r="I102" s="23"/>
      <c r="J102" s="3"/>
      <c r="K102" s="56"/>
      <c r="M102" s="7"/>
      <c r="N102" s="7"/>
      <c r="O102" s="3"/>
      <c r="R102" s="3"/>
      <c r="U102" s="7"/>
      <c r="V102" s="7"/>
      <c r="W102" s="15"/>
      <c r="X102" s="16"/>
      <c r="Z102" s="3"/>
      <c r="AC102" s="7"/>
      <c r="AD102" s="7"/>
      <c r="AE102" s="15"/>
      <c r="AF102" s="16"/>
      <c r="AH102" s="3"/>
      <c r="AK102" s="7"/>
      <c r="AL102" s="7"/>
      <c r="AM102" s="15"/>
      <c r="AN102" s="16"/>
      <c r="AP102" s="3"/>
      <c r="AS102" s="7"/>
      <c r="AT102" s="7"/>
      <c r="AU102" s="15"/>
      <c r="AV102" s="16"/>
      <c r="AX102" s="3"/>
      <c r="BA102" s="7"/>
      <c r="BB102" s="7"/>
      <c r="BC102" s="15"/>
      <c r="BD102" s="16"/>
      <c r="BF102" s="3"/>
      <c r="BI102" s="7"/>
      <c r="BJ102" s="7"/>
      <c r="BK102" s="15"/>
      <c r="BL102" s="16"/>
      <c r="BN102" s="3"/>
      <c r="BQ102" s="7"/>
      <c r="BR102" s="7"/>
      <c r="BS102" s="15"/>
      <c r="BT102" s="16"/>
      <c r="BV102" s="3"/>
      <c r="BY102" s="7"/>
      <c r="BZ102" s="7"/>
      <c r="CA102" s="15"/>
      <c r="CB102" s="16"/>
      <c r="CD102" s="3"/>
      <c r="CG102" s="7"/>
      <c r="CH102" s="7"/>
      <c r="CI102" s="15"/>
      <c r="CJ102" s="16"/>
      <c r="CL102" s="3"/>
      <c r="CO102" s="7"/>
      <c r="CP102" s="7"/>
      <c r="CQ102" s="15"/>
      <c r="CR102" s="16"/>
      <c r="CT102" s="3"/>
      <c r="CW102" s="7"/>
      <c r="CX102" s="7"/>
      <c r="CY102" s="15"/>
      <c r="CZ102" s="16"/>
      <c r="DB102" s="3"/>
      <c r="DE102" s="7"/>
      <c r="DF102" s="7"/>
      <c r="DG102" s="15"/>
      <c r="DH102" s="16"/>
      <c r="DJ102" s="3"/>
      <c r="DM102" s="7"/>
      <c r="DN102" s="7"/>
      <c r="DO102" s="15"/>
      <c r="DP102" s="16"/>
      <c r="DR102" s="3"/>
      <c r="DU102" s="7"/>
      <c r="DV102" s="7"/>
      <c r="DW102" s="15"/>
      <c r="DX102" s="16"/>
      <c r="DZ102" s="3"/>
      <c r="EC102" s="7"/>
      <c r="ED102" s="7"/>
      <c r="EE102" s="15"/>
      <c r="EF102" s="16"/>
      <c r="EH102" s="3"/>
      <c r="EK102" s="7"/>
      <c r="EL102" s="7"/>
      <c r="EM102" s="15"/>
      <c r="EN102" s="16"/>
      <c r="EP102" s="3"/>
      <c r="ES102" s="7"/>
      <c r="ET102" s="7"/>
      <c r="EU102" s="15"/>
      <c r="EV102" s="16"/>
      <c r="EX102" s="3"/>
      <c r="FA102" s="7"/>
      <c r="FB102" s="7"/>
      <c r="FC102" s="15"/>
      <c r="FD102" s="16"/>
      <c r="FF102" s="3"/>
      <c r="FI102" s="7"/>
      <c r="FJ102" s="7"/>
      <c r="FK102" s="15"/>
      <c r="FL102" s="16"/>
      <c r="FN102" s="3"/>
      <c r="FQ102" s="7"/>
      <c r="FR102" s="7"/>
      <c r="FS102" s="15"/>
      <c r="FT102" s="16"/>
      <c r="FV102" s="3"/>
      <c r="FY102" s="7"/>
      <c r="FZ102" s="7"/>
      <c r="GA102" s="15"/>
      <c r="GB102" s="16"/>
      <c r="GD102" s="3"/>
      <c r="GG102" s="7"/>
      <c r="GH102" s="7"/>
      <c r="GI102" s="15"/>
      <c r="GJ102" s="16"/>
      <c r="GL102" s="3"/>
      <c r="GO102" s="7"/>
      <c r="GP102" s="7"/>
      <c r="GQ102" s="15"/>
      <c r="GR102" s="16"/>
      <c r="GT102" s="3"/>
      <c r="GW102" s="7"/>
      <c r="GX102" s="7"/>
      <c r="GY102" s="15"/>
      <c r="GZ102" s="16"/>
      <c r="HB102" s="3"/>
      <c r="HE102" s="7"/>
      <c r="HF102" s="7"/>
      <c r="HG102" s="15"/>
      <c r="HH102" s="16"/>
      <c r="HJ102" s="3"/>
      <c r="HM102" s="7"/>
      <c r="HN102" s="7"/>
      <c r="HO102" s="15"/>
      <c r="HP102" s="16"/>
      <c r="HR102" s="3"/>
      <c r="HU102" s="7"/>
      <c r="HV102" s="7"/>
      <c r="HW102" s="15"/>
      <c r="HX102" s="16"/>
      <c r="HZ102" s="3"/>
      <c r="IC102" s="7"/>
      <c r="ID102" s="7"/>
      <c r="IE102" s="15"/>
      <c r="IF102" s="16"/>
      <c r="IH102" s="3"/>
      <c r="IK102" s="7"/>
      <c r="IL102" s="7"/>
      <c r="IM102" s="15"/>
      <c r="IN102" s="16"/>
      <c r="IP102" s="3"/>
      <c r="IS102" s="7"/>
      <c r="IT102" s="7"/>
      <c r="IU102" s="15"/>
      <c r="IV102" s="16"/>
    </row>
    <row r="103" spans="2:15" ht="12.75">
      <c r="B103" s="3">
        <v>4</v>
      </c>
      <c r="C103" s="3" t="s">
        <v>69</v>
      </c>
      <c r="D103" s="3" t="s">
        <v>73</v>
      </c>
      <c r="E103" s="3">
        <v>64</v>
      </c>
      <c r="F103" s="3">
        <v>77</v>
      </c>
      <c r="G103" s="23">
        <v>567.75</v>
      </c>
      <c r="H103" s="23"/>
      <c r="I103" s="23"/>
      <c r="J103" s="3"/>
      <c r="K103" s="56"/>
      <c r="O103" s="3"/>
    </row>
    <row r="104" spans="2:15" ht="12.75">
      <c r="B104">
        <v>5</v>
      </c>
      <c r="C104" t="s">
        <v>71</v>
      </c>
      <c r="D104" t="s">
        <v>72</v>
      </c>
      <c r="E104">
        <v>65</v>
      </c>
      <c r="F104">
        <v>77</v>
      </c>
      <c r="G104" s="24">
        <v>0</v>
      </c>
      <c r="H104" s="23"/>
      <c r="I104" s="23"/>
      <c r="J104" s="3"/>
      <c r="K104" s="56"/>
      <c r="O104" s="3"/>
    </row>
    <row r="105" spans="2:15" ht="12.75">
      <c r="B105">
        <v>6</v>
      </c>
      <c r="C105" t="s">
        <v>74</v>
      </c>
      <c r="D105" t="s">
        <v>41</v>
      </c>
      <c r="E105">
        <v>75</v>
      </c>
      <c r="F105">
        <v>72</v>
      </c>
      <c r="G105" s="24">
        <v>426.49</v>
      </c>
      <c r="H105" s="23"/>
      <c r="I105" s="23"/>
      <c r="J105" s="3"/>
      <c r="K105" s="56"/>
      <c r="O105" s="3"/>
    </row>
    <row r="106" spans="2:15" ht="12.75">
      <c r="B106">
        <v>7</v>
      </c>
      <c r="C106" t="s">
        <v>51</v>
      </c>
      <c r="D106" t="s">
        <v>52</v>
      </c>
      <c r="E106">
        <v>79</v>
      </c>
      <c r="F106">
        <v>65</v>
      </c>
      <c r="G106" s="24">
        <v>1000</v>
      </c>
      <c r="H106" s="23"/>
      <c r="I106" s="23"/>
      <c r="J106" s="3"/>
      <c r="K106" s="56"/>
      <c r="O106" s="9"/>
    </row>
    <row r="107" spans="2:15" ht="12.75">
      <c r="B107">
        <v>8</v>
      </c>
      <c r="C107" t="s">
        <v>56</v>
      </c>
      <c r="D107" t="s">
        <v>52</v>
      </c>
      <c r="E107">
        <v>80</v>
      </c>
      <c r="F107">
        <v>73</v>
      </c>
      <c r="G107" s="24">
        <v>998.54</v>
      </c>
      <c r="H107" s="23"/>
      <c r="I107" s="23"/>
      <c r="J107" s="3"/>
      <c r="K107" s="56"/>
      <c r="O107" s="3"/>
    </row>
    <row r="108" spans="2:15" ht="12.75">
      <c r="B108">
        <v>9</v>
      </c>
      <c r="C108" t="s">
        <v>63</v>
      </c>
      <c r="D108" t="s">
        <v>41</v>
      </c>
      <c r="E108">
        <v>78</v>
      </c>
      <c r="F108">
        <v>80</v>
      </c>
      <c r="G108" s="24">
        <v>314.41</v>
      </c>
      <c r="O108" s="3"/>
    </row>
    <row r="109" spans="2:15" ht="12.75">
      <c r="B109">
        <v>10</v>
      </c>
      <c r="C109" t="s">
        <v>54</v>
      </c>
      <c r="D109" t="s">
        <v>52</v>
      </c>
      <c r="E109">
        <v>80</v>
      </c>
      <c r="F109">
        <v>78</v>
      </c>
      <c r="G109" s="24">
        <v>643.37</v>
      </c>
      <c r="O109" s="3"/>
    </row>
    <row r="110" spans="2:15" ht="12.75">
      <c r="B110">
        <v>11</v>
      </c>
      <c r="C110" t="s">
        <v>42</v>
      </c>
      <c r="D110" t="s">
        <v>43</v>
      </c>
      <c r="E110">
        <v>73</v>
      </c>
      <c r="F110">
        <v>71</v>
      </c>
      <c r="G110" s="24">
        <v>471.53</v>
      </c>
      <c r="O110" s="3"/>
    </row>
    <row r="111" spans="2:15" ht="12.75">
      <c r="B111">
        <v>12</v>
      </c>
      <c r="G111" s="24">
        <v>0</v>
      </c>
      <c r="O111" s="9"/>
    </row>
    <row r="112" spans="2:15" ht="12.75">
      <c r="B112">
        <v>13</v>
      </c>
      <c r="C112" t="s">
        <v>50</v>
      </c>
      <c r="D112" t="s">
        <v>41</v>
      </c>
      <c r="E112">
        <v>72</v>
      </c>
      <c r="F112">
        <v>66</v>
      </c>
      <c r="G112" s="24">
        <v>408.75</v>
      </c>
      <c r="O112" s="3"/>
    </row>
    <row r="113" spans="2:15" ht="12.75">
      <c r="B113" s="3">
        <v>14</v>
      </c>
      <c r="C113" s="3" t="s">
        <v>70</v>
      </c>
      <c r="D113" s="3" t="s">
        <v>53</v>
      </c>
      <c r="E113" s="3">
        <v>80</v>
      </c>
      <c r="F113" s="3">
        <v>71</v>
      </c>
      <c r="G113" s="23">
        <v>1000</v>
      </c>
      <c r="O113" s="3"/>
    </row>
    <row r="114" spans="2:15" ht="12.75">
      <c r="B114">
        <v>15</v>
      </c>
      <c r="C114" t="s">
        <v>45</v>
      </c>
      <c r="D114" t="s">
        <v>43</v>
      </c>
      <c r="E114">
        <v>69</v>
      </c>
      <c r="F114">
        <v>75</v>
      </c>
      <c r="G114" s="24">
        <v>443.79</v>
      </c>
      <c r="O114" s="3"/>
    </row>
    <row r="115" spans="2:15" ht="12.75">
      <c r="B115">
        <v>16</v>
      </c>
      <c r="C115" t="s">
        <v>68</v>
      </c>
      <c r="D115" t="s">
        <v>41</v>
      </c>
      <c r="E115">
        <v>68</v>
      </c>
      <c r="F115">
        <v>67</v>
      </c>
      <c r="G115" s="24">
        <v>825.15</v>
      </c>
      <c r="O115" s="3"/>
    </row>
    <row r="116" spans="2:15" ht="12.75">
      <c r="B116">
        <v>17</v>
      </c>
      <c r="C116" t="s">
        <v>46</v>
      </c>
      <c r="D116" t="s">
        <v>41</v>
      </c>
      <c r="E116">
        <v>74</v>
      </c>
      <c r="F116">
        <v>76</v>
      </c>
      <c r="G116" s="24">
        <v>751.53</v>
      </c>
      <c r="O116" s="9"/>
    </row>
    <row r="117" spans="2:15" ht="12.75">
      <c r="B117">
        <v>18</v>
      </c>
      <c r="G117" s="24">
        <v>0</v>
      </c>
      <c r="O117" s="3"/>
    </row>
    <row r="118" spans="2:15" ht="12.75">
      <c r="B118">
        <v>19</v>
      </c>
      <c r="C118" t="s">
        <v>61</v>
      </c>
      <c r="D118" t="s">
        <v>41</v>
      </c>
      <c r="E118">
        <v>72</v>
      </c>
      <c r="F118">
        <v>74</v>
      </c>
      <c r="G118" s="24">
        <v>935.58</v>
      </c>
      <c r="O118" s="3"/>
    </row>
    <row r="119" spans="2:15" ht="12.75">
      <c r="B119">
        <v>20</v>
      </c>
      <c r="C119" t="s">
        <v>60</v>
      </c>
      <c r="D119" t="s">
        <v>41</v>
      </c>
      <c r="E119">
        <v>66</v>
      </c>
      <c r="F119">
        <v>74</v>
      </c>
      <c r="G119" s="24">
        <v>1000</v>
      </c>
      <c r="O119" s="3"/>
    </row>
    <row r="120" spans="2:15" ht="12.75">
      <c r="B120">
        <v>21</v>
      </c>
      <c r="C120" t="s">
        <v>55</v>
      </c>
      <c r="D120" t="s">
        <v>52</v>
      </c>
      <c r="E120">
        <v>66</v>
      </c>
      <c r="F120">
        <v>74</v>
      </c>
      <c r="G120" s="24">
        <v>275</v>
      </c>
      <c r="O120" s="3"/>
    </row>
    <row r="121" spans="2:15" ht="12.75">
      <c r="B121">
        <v>22</v>
      </c>
      <c r="C121" t="s">
        <v>64</v>
      </c>
      <c r="D121" t="s">
        <v>52</v>
      </c>
      <c r="E121">
        <v>67</v>
      </c>
      <c r="F121">
        <v>63</v>
      </c>
      <c r="G121" s="24">
        <v>413.23</v>
      </c>
      <c r="O121" s="9"/>
    </row>
    <row r="122" spans="2:15" ht="12.75">
      <c r="B122">
        <v>23</v>
      </c>
      <c r="C122" t="s">
        <v>65</v>
      </c>
      <c r="D122" t="s">
        <v>52</v>
      </c>
      <c r="E122">
        <v>78</v>
      </c>
      <c r="F122">
        <v>80</v>
      </c>
      <c r="G122" s="24">
        <v>1000</v>
      </c>
      <c r="O122" s="3"/>
    </row>
    <row r="123" spans="2:15" ht="12.75">
      <c r="B123">
        <v>24</v>
      </c>
      <c r="G123" s="24">
        <v>0</v>
      </c>
      <c r="O123" s="3"/>
    </row>
    <row r="124" spans="2:7" ht="12.75">
      <c r="B124">
        <v>25</v>
      </c>
      <c r="C124" t="s">
        <v>57</v>
      </c>
      <c r="D124" t="s">
        <v>41</v>
      </c>
      <c r="E124">
        <v>63</v>
      </c>
      <c r="F124">
        <v>68</v>
      </c>
      <c r="G124" s="24">
        <v>241.17</v>
      </c>
    </row>
    <row r="125" spans="2:15" ht="12.75">
      <c r="B125">
        <v>26</v>
      </c>
      <c r="C125" t="s">
        <v>58</v>
      </c>
      <c r="D125" t="s">
        <v>59</v>
      </c>
      <c r="E125">
        <v>62</v>
      </c>
      <c r="F125">
        <v>66</v>
      </c>
      <c r="G125" s="24">
        <v>1000</v>
      </c>
      <c r="O125" s="3"/>
    </row>
    <row r="126" spans="2:15" ht="12.75">
      <c r="B126">
        <v>27</v>
      </c>
      <c r="C126" t="s">
        <v>66</v>
      </c>
      <c r="D126" t="s">
        <v>59</v>
      </c>
      <c r="E126">
        <v>76</v>
      </c>
      <c r="F126">
        <v>63</v>
      </c>
      <c r="G126" s="24">
        <v>988.32</v>
      </c>
      <c r="O126" s="3"/>
    </row>
    <row r="127" spans="2:15" ht="12.75">
      <c r="B127">
        <v>28</v>
      </c>
      <c r="C127" t="s">
        <v>67</v>
      </c>
      <c r="D127" t="s">
        <v>59</v>
      </c>
      <c r="E127">
        <v>62</v>
      </c>
      <c r="F127">
        <v>77</v>
      </c>
      <c r="G127" s="24">
        <v>779.14</v>
      </c>
      <c r="O127" s="3"/>
    </row>
    <row r="128" spans="2:7" ht="12.75">
      <c r="B128">
        <v>29</v>
      </c>
      <c r="C128" t="s">
        <v>62</v>
      </c>
      <c r="D128" t="s">
        <v>41</v>
      </c>
      <c r="E128">
        <v>70</v>
      </c>
      <c r="F128">
        <v>64</v>
      </c>
      <c r="G128" s="24">
        <v>727.94</v>
      </c>
    </row>
    <row r="129" spans="2:15" ht="12.75">
      <c r="B129" s="3">
        <v>30</v>
      </c>
      <c r="C129" s="3"/>
      <c r="D129" s="3"/>
      <c r="E129" s="3"/>
      <c r="F129" s="3"/>
      <c r="G129" s="23">
        <v>0</v>
      </c>
      <c r="O129" s="3"/>
    </row>
    <row r="130" spans="2:15" ht="12.75">
      <c r="B130" s="3"/>
      <c r="C130" s="3"/>
      <c r="D130" s="3"/>
      <c r="E130" s="3"/>
      <c r="F130" s="3"/>
      <c r="G130" s="23">
        <v>0</v>
      </c>
      <c r="O130" s="3"/>
    </row>
    <row r="131" spans="2:15" ht="12.75">
      <c r="B131" s="3"/>
      <c r="C131" s="3"/>
      <c r="D131" s="3"/>
      <c r="E131" s="3"/>
      <c r="F131" s="3"/>
      <c r="G131" s="23">
        <v>0</v>
      </c>
      <c r="O131" s="1"/>
    </row>
    <row r="132" ht="12.75">
      <c r="G132" s="24">
        <v>0</v>
      </c>
    </row>
    <row r="133" ht="12.75">
      <c r="O133" s="3"/>
    </row>
    <row r="134" spans="7:15" ht="12.75">
      <c r="G134" s="24">
        <v>0</v>
      </c>
      <c r="O134" s="3"/>
    </row>
    <row r="135" spans="7:15" ht="12.75">
      <c r="G135" s="24">
        <v>0</v>
      </c>
      <c r="O135" s="3"/>
    </row>
    <row r="136" ht="12.75">
      <c r="G136" s="24">
        <v>0</v>
      </c>
    </row>
    <row r="137" ht="12.75">
      <c r="O137" s="3"/>
    </row>
    <row r="138" spans="7:15" ht="12.75">
      <c r="G138" s="24">
        <v>0</v>
      </c>
      <c r="O138" s="3"/>
    </row>
    <row r="139" ht="12.75">
      <c r="G139" s="24">
        <v>0</v>
      </c>
    </row>
    <row r="140" ht="12.75">
      <c r="G140" s="24">
        <v>0</v>
      </c>
    </row>
    <row r="141" ht="12.75">
      <c r="O141" s="3"/>
    </row>
    <row r="142" spans="7:15" ht="12.75">
      <c r="G142" s="24">
        <v>0</v>
      </c>
      <c r="O142" s="3"/>
    </row>
    <row r="143" spans="7:15" ht="12.75">
      <c r="G143" s="24">
        <v>0</v>
      </c>
      <c r="O143" s="3"/>
    </row>
    <row r="144" ht="12.75">
      <c r="G144" s="24">
        <v>0</v>
      </c>
    </row>
    <row r="145" ht="12.75">
      <c r="O145" s="3"/>
    </row>
    <row r="146" spans="7:15" ht="12.75">
      <c r="G146" s="24">
        <v>0</v>
      </c>
      <c r="O146" s="3"/>
    </row>
    <row r="147" spans="7:15" ht="12.75">
      <c r="G147" s="24">
        <v>0</v>
      </c>
      <c r="O147" s="11"/>
    </row>
    <row r="148" spans="7:15" ht="12.75">
      <c r="G148" s="24">
        <v>0</v>
      </c>
      <c r="O148" s="3"/>
    </row>
    <row r="149" ht="12.75">
      <c r="O149" s="3"/>
    </row>
    <row r="150" ht="12.75">
      <c r="O150" s="3"/>
    </row>
    <row r="151" ht="12.75">
      <c r="O151" s="9"/>
    </row>
    <row r="152" ht="12.75">
      <c r="O152" s="3"/>
    </row>
    <row r="153" ht="12.75">
      <c r="O153" s="3"/>
    </row>
    <row r="155" ht="12.75">
      <c r="O155" s="3"/>
    </row>
    <row r="156" ht="12.75">
      <c r="O156" s="3"/>
    </row>
    <row r="158" ht="12.75">
      <c r="O158" s="3"/>
    </row>
    <row r="159" ht="12.75">
      <c r="O159" s="3"/>
    </row>
    <row r="160" ht="12.75">
      <c r="O160" s="3"/>
    </row>
    <row r="161" ht="12.75">
      <c r="O161" s="9"/>
    </row>
    <row r="162" ht="12.75">
      <c r="O162" s="3"/>
    </row>
    <row r="163" ht="12.75">
      <c r="O163" s="3"/>
    </row>
    <row r="165" ht="12.75">
      <c r="O165" s="3"/>
    </row>
    <row r="166" ht="12.75">
      <c r="O166" s="3"/>
    </row>
    <row r="167" ht="12.75">
      <c r="O167" s="9"/>
    </row>
    <row r="168" ht="12.75">
      <c r="O168" s="3"/>
    </row>
    <row r="169" ht="12.75">
      <c r="O169" s="3"/>
    </row>
    <row r="170" ht="12.75">
      <c r="O170" s="3"/>
    </row>
    <row r="171" ht="12.75">
      <c r="O171" s="9"/>
    </row>
    <row r="172" ht="12.75">
      <c r="O172" s="3"/>
    </row>
    <row r="173" ht="12.75">
      <c r="O173" s="3"/>
    </row>
    <row r="175" ht="12.75">
      <c r="O175" s="3"/>
    </row>
    <row r="176" ht="12.75">
      <c r="O176" s="3"/>
    </row>
    <row r="177" ht="12.75">
      <c r="O177" s="3"/>
    </row>
    <row r="178" ht="12.75">
      <c r="O178" s="3"/>
    </row>
    <row r="179" ht="12.75">
      <c r="O179" s="3"/>
    </row>
    <row r="180" ht="12.75">
      <c r="O180" s="3"/>
    </row>
    <row r="181" ht="12.75">
      <c r="O181" s="9"/>
    </row>
    <row r="182" ht="12.75">
      <c r="O182" s="3"/>
    </row>
    <row r="183" ht="12.75">
      <c r="O183" s="3"/>
    </row>
    <row r="185" ht="12.75">
      <c r="O185" s="3"/>
    </row>
    <row r="186" ht="12.75">
      <c r="O186" s="3"/>
    </row>
    <row r="191" ht="12.75">
      <c r="O191" s="6"/>
    </row>
    <row r="192" ht="12.75">
      <c r="O192" s="3"/>
    </row>
    <row r="193" ht="12.75">
      <c r="O193" s="3"/>
    </row>
    <row r="194" ht="12.75">
      <c r="O194" s="3"/>
    </row>
    <row r="195" ht="12.75">
      <c r="O195" s="3"/>
    </row>
    <row r="196" ht="12.75">
      <c r="O196" s="3"/>
    </row>
    <row r="197" ht="12.75">
      <c r="O197" s="3"/>
    </row>
    <row r="198" ht="12.75">
      <c r="O198" s="3"/>
    </row>
    <row r="199" ht="12.75">
      <c r="O199" s="3"/>
    </row>
    <row r="200" ht="12.75">
      <c r="O200" s="3"/>
    </row>
    <row r="201" ht="12.75">
      <c r="O201" s="3"/>
    </row>
    <row r="202" ht="12.75">
      <c r="O202" s="3"/>
    </row>
  </sheetData>
  <mergeCells count="2">
    <mergeCell ref="G1:H1"/>
    <mergeCell ref="E1:F1"/>
  </mergeCells>
  <printOptions gridLines="1"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Blomdahl</dc:creator>
  <cp:keywords/>
  <dc:description/>
  <cp:lastModifiedBy>Jonas Blomdahl</cp:lastModifiedBy>
  <cp:lastPrinted>2001-05-26T15:11:18Z</cp:lastPrinted>
  <dcterms:created xsi:type="dcterms:W3CDTF">1999-08-18T20:09:20Z</dcterms:created>
  <dcterms:modified xsi:type="dcterms:W3CDTF">2004-07-22T12:40:58Z</dcterms:modified>
  <cp:category/>
  <cp:version/>
  <cp:contentType/>
  <cp:contentStatus/>
</cp:coreProperties>
</file>